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200" activeTab="2"/>
  </bookViews>
  <sheets>
    <sheet name="NL28" sheetId="1" r:id="rId1"/>
    <sheet name="NL36" sheetId="2" r:id="rId2"/>
    <sheet name="NL37" sheetId="3" r:id="rId3"/>
  </sheets>
  <externalReferences>
    <externalReference r:id="rId6"/>
    <externalReference r:id="rId7"/>
  </externalReferences>
  <definedNames>
    <definedName name="_xlnm.Print_Area" localSheetId="0">'NL28'!$A$2:$J$58</definedName>
    <definedName name="_xlnm.Print_Area" localSheetId="1">'NL36'!$A$1:$R$136</definedName>
    <definedName name="Print_Area_MI">#REF!</definedName>
    <definedName name="_xlnm.Print_Titles" localSheetId="1">'NL36'!$9:$12</definedName>
    <definedName name="_xlnm.Print_Titles" localSheetId="2">'NL37'!$10:$13</definedName>
    <definedName name="RVW_EQ2800_SH0506_NEW">#REF!</definedName>
    <definedName name="RVW_EQ2800_SH0506_NW">#REF!</definedName>
    <definedName name="RVW_PREF_SH0506">#REF!</definedName>
    <definedName name="RVW_PREF_SH0506_NEW">#REF!</definedName>
  </definedNames>
  <calcPr fullCalcOnLoad="1"/>
</workbook>
</file>

<file path=xl/sharedStrings.xml><?xml version="1.0" encoding="utf-8"?>
<sst xmlns="http://schemas.openxmlformats.org/spreadsheetml/2006/main" count="539" uniqueCount="443">
  <si>
    <t>FORM NL-36-YIELD ON INVESTMENTS  FORM 1</t>
  </si>
  <si>
    <t>COMPANY NAME AND CODE</t>
  </si>
  <si>
    <t>THE ORIENTAL INSURANCE COMPANY LTD. (556)</t>
  </si>
  <si>
    <t>STATEMENT AS ON</t>
  </si>
  <si>
    <t>STATEMENT OF INVESTMENT AND INCOME ON INVESTMENT</t>
  </si>
  <si>
    <t>PERIODICITY OF SUBMISSION YEARLY</t>
  </si>
  <si>
    <t>CURRENT YEAR</t>
  </si>
  <si>
    <t>Year to date Previous Year</t>
  </si>
  <si>
    <t>NO</t>
  </si>
  <si>
    <t>CATEGORY OF INVESTMENT</t>
  </si>
  <si>
    <t>CAT</t>
  </si>
  <si>
    <t>INVESTMENT</t>
  </si>
  <si>
    <t>Market</t>
  </si>
  <si>
    <t>INCOME ON</t>
  </si>
  <si>
    <t>GROSS</t>
  </si>
  <si>
    <t>NET</t>
  </si>
  <si>
    <t>CODE</t>
  </si>
  <si>
    <t>Value</t>
  </si>
  <si>
    <t>YEILD %</t>
  </si>
  <si>
    <t>A</t>
  </si>
  <si>
    <t>GOVERNMENT SECURITIES</t>
  </si>
  <si>
    <t>A01</t>
  </si>
  <si>
    <t>Central Government Bonds</t>
  </si>
  <si>
    <t>CGSB</t>
  </si>
  <si>
    <t>A02</t>
  </si>
  <si>
    <t>Special Deposits</t>
  </si>
  <si>
    <t>CSPD</t>
  </si>
  <si>
    <t>A03</t>
  </si>
  <si>
    <t>Deposit under Section 7 of Insurance Act, 1938</t>
  </si>
  <si>
    <t>CDSS</t>
  </si>
  <si>
    <t>A04</t>
  </si>
  <si>
    <t>Treasury Bills</t>
  </si>
  <si>
    <t>CTRB</t>
  </si>
  <si>
    <t>B</t>
  </si>
  <si>
    <t>GOVERNMENT SECURITIES / OTHER APPROVED SECURITIES</t>
  </si>
  <si>
    <t>B01</t>
  </si>
  <si>
    <t>Central Government Guaranteed Loans / Bonds</t>
  </si>
  <si>
    <t>CGSL</t>
  </si>
  <si>
    <t>B02</t>
  </si>
  <si>
    <t>State Government Bonds</t>
  </si>
  <si>
    <t>SGGB</t>
  </si>
  <si>
    <t>B03</t>
  </si>
  <si>
    <t>State Government Guaranteed Loans</t>
  </si>
  <si>
    <t>SGGL</t>
  </si>
  <si>
    <t>B04</t>
  </si>
  <si>
    <t>Other Approved Securities (excluding Infrastructure Investments)</t>
  </si>
  <si>
    <t>SGOA</t>
  </si>
  <si>
    <t>B05</t>
  </si>
  <si>
    <t>Guaranteed Equity</t>
  </si>
  <si>
    <t>SGGE</t>
  </si>
  <si>
    <t>C</t>
  </si>
  <si>
    <t>HOUSING &amp; LOANS TO STATE GOVT. FOR HOUSING AND FIRE FIGHTING EQUIPMENT</t>
  </si>
  <si>
    <t>C01</t>
  </si>
  <si>
    <t>Loans to State Government for Housing</t>
  </si>
  <si>
    <t>HLSH</t>
  </si>
  <si>
    <t>C02</t>
  </si>
  <si>
    <t>Loans to State Government for Fire Fighting Equipments</t>
  </si>
  <si>
    <t>HLSF</t>
  </si>
  <si>
    <t>C03</t>
  </si>
  <si>
    <t>Term Loan - HUDCO / NHB / Institutions accredited by NHB</t>
  </si>
  <si>
    <t>HTLH</t>
  </si>
  <si>
    <t>C04</t>
  </si>
  <si>
    <t>Commercial Papers - NHB / Institutions accredited by NHB</t>
  </si>
  <si>
    <t>HTLN</t>
  </si>
  <si>
    <t>C05</t>
  </si>
  <si>
    <t>Housing - Securitised Assets</t>
  </si>
  <si>
    <t>HMBS</t>
  </si>
  <si>
    <t>C06</t>
  </si>
  <si>
    <t>Debentures / Bonds / CPs / Loans - (Promoter Group)</t>
  </si>
  <si>
    <t>HDPG</t>
  </si>
  <si>
    <t>TAXABLE BONDS</t>
  </si>
  <si>
    <t>Bonds / Debentures issued by HUDCO</t>
  </si>
  <si>
    <t>HTHD</t>
  </si>
  <si>
    <t>C07</t>
  </si>
  <si>
    <t>Bonds / Debentures issued by NHB / Institutions accredited by NHB</t>
  </si>
  <si>
    <t>HTDN</t>
  </si>
  <si>
    <t>C08</t>
  </si>
  <si>
    <t>Bonds / Debentures issued by Authority constituted under any Housing / Building Scheme approved by Central / State / any Authority or Body constituted by Central / State Act</t>
  </si>
  <si>
    <t>HTDA</t>
  </si>
  <si>
    <t>TAX FREE BONDS</t>
  </si>
  <si>
    <t>C09</t>
  </si>
  <si>
    <t>HFHD</t>
  </si>
  <si>
    <t>C10</t>
  </si>
  <si>
    <t>HFDN</t>
  </si>
  <si>
    <t>C11</t>
  </si>
  <si>
    <t>HFDA</t>
  </si>
  <si>
    <t>OTHER INVESTMENTS</t>
  </si>
  <si>
    <t>C13</t>
  </si>
  <si>
    <t xml:space="preserve">Debentures / Bonds / CPs / Loans </t>
  </si>
  <si>
    <t>HODS</t>
  </si>
  <si>
    <t>C14</t>
  </si>
  <si>
    <t>HOMB</t>
  </si>
  <si>
    <t>C15</t>
  </si>
  <si>
    <t>HOPG</t>
  </si>
  <si>
    <t>D</t>
  </si>
  <si>
    <t>INFRASTRUCTURE INVESTMENTS</t>
  </si>
  <si>
    <t>D01</t>
  </si>
  <si>
    <t>Infrastructure - Other Approved Securities</t>
  </si>
  <si>
    <t>ISAS</t>
  </si>
  <si>
    <t>D02</t>
  </si>
  <si>
    <t>Infrastructure - PSU - Equity shares - Quoted</t>
  </si>
  <si>
    <t>ITPE</t>
  </si>
  <si>
    <t>D03</t>
  </si>
  <si>
    <t>Infrastructure - Corporate Securities - Equity shares-Quoted</t>
  </si>
  <si>
    <t>ITCE</t>
  </si>
  <si>
    <t>D04</t>
  </si>
  <si>
    <t>Infrastructure - Equity and Equity Related Instruments (Promoter Group)</t>
  </si>
  <si>
    <t>IEPG</t>
  </si>
  <si>
    <t>D05</t>
  </si>
  <si>
    <t>Infrastructure - Securitised Assets</t>
  </si>
  <si>
    <t>IESA</t>
  </si>
  <si>
    <t>D06</t>
  </si>
  <si>
    <t>Infrastructure - Debentures / Bonds / CPs / loans - (Promoter Group)</t>
  </si>
  <si>
    <t>IDPG</t>
  </si>
  <si>
    <t>D07</t>
  </si>
  <si>
    <t>Infrastructure - Infrastructure Development Fund (IDF)</t>
  </si>
  <si>
    <t>IDDF</t>
  </si>
  <si>
    <t>D08</t>
  </si>
  <si>
    <t>Infrastructure - PSU - Debentures / Bonds</t>
  </si>
  <si>
    <t>IPTD</t>
  </si>
  <si>
    <t>D09</t>
  </si>
  <si>
    <t>Infrastructure - PSU - CPs</t>
  </si>
  <si>
    <t>IPCP</t>
  </si>
  <si>
    <t>D10</t>
  </si>
  <si>
    <t>Infrastructure - Other Corporate Securities - Debentures/ Bonds</t>
  </si>
  <si>
    <t>ICTD</t>
  </si>
  <si>
    <t>D11</t>
  </si>
  <si>
    <t>Infrastructure - Other Corporate Securities - CPs</t>
  </si>
  <si>
    <t>ICCP</t>
  </si>
  <si>
    <t>D12</t>
  </si>
  <si>
    <t>Infrastructure - Term Loans (with Charge)</t>
  </si>
  <si>
    <t>ILWC</t>
  </si>
  <si>
    <t>D13</t>
  </si>
  <si>
    <t>Infrastructure  - PSU - Debentures / Bonds</t>
  </si>
  <si>
    <t>IPFD</t>
  </si>
  <si>
    <t>D14</t>
  </si>
  <si>
    <t>ICFD</t>
  </si>
  <si>
    <t>D15</t>
  </si>
  <si>
    <t>Infrastructure - Equity  (including unlisted)</t>
  </si>
  <si>
    <t>IOEQ</t>
  </si>
  <si>
    <t>D16</t>
  </si>
  <si>
    <t xml:space="preserve">Infrastructure - Debentures / Bonds / CPs / loans </t>
  </si>
  <si>
    <t>IODS</t>
  </si>
  <si>
    <t>D17</t>
  </si>
  <si>
    <t>IOSA</t>
  </si>
  <si>
    <t>D18</t>
  </si>
  <si>
    <t>Infrastructure - Equity  (Promoter Group)</t>
  </si>
  <si>
    <t>IOPE</t>
  </si>
  <si>
    <t>D19</t>
  </si>
  <si>
    <t>IOPD</t>
  </si>
  <si>
    <t>E</t>
  </si>
  <si>
    <t>APPROVED INVESTMENT SUBJECT TO EXPOSURE NORMS</t>
  </si>
  <si>
    <t>E01</t>
  </si>
  <si>
    <t>PSU - Equity shares - Quoted</t>
  </si>
  <si>
    <t>EAEQ</t>
  </si>
  <si>
    <t>E02</t>
  </si>
  <si>
    <t>Corporate Securities - Equity shares (Ordinary)- Quoted</t>
  </si>
  <si>
    <t>EACE</t>
  </si>
  <si>
    <t>E03</t>
  </si>
  <si>
    <t>Equity Shares - Companies incorporated outside India (invested prior to IRDA Regulations)</t>
  </si>
  <si>
    <t>EFES</t>
  </si>
  <si>
    <t>E04</t>
  </si>
  <si>
    <t>Equity Shares (incl. Equity related Instruments) - Promoter Group</t>
  </si>
  <si>
    <t>EEPG</t>
  </si>
  <si>
    <t>E05</t>
  </si>
  <si>
    <t>Corporate Securities - Bonds - (Taxable)</t>
  </si>
  <si>
    <t>EPBT</t>
  </si>
  <si>
    <t>E06</t>
  </si>
  <si>
    <t>Corporate Securities - Bonds - (Tax Free)</t>
  </si>
  <si>
    <t>EPBF</t>
  </si>
  <si>
    <t>E07</t>
  </si>
  <si>
    <t>Corporate Securities - Preference Shares</t>
  </si>
  <si>
    <t>EPNQ</t>
  </si>
  <si>
    <t>E08</t>
  </si>
  <si>
    <t>Corporate Securities - Investment in Subsidiaries</t>
  </si>
  <si>
    <t>ECIS</t>
  </si>
  <si>
    <t>E09</t>
  </si>
  <si>
    <t>Corporate Securities - Debentures</t>
  </si>
  <si>
    <t>ECOS</t>
  </si>
  <si>
    <t>E10</t>
  </si>
  <si>
    <t>Corporate Securities - Debentures / Bonds/ CPs /Loan - (Promoter Group)</t>
  </si>
  <si>
    <t>EDPG</t>
  </si>
  <si>
    <t>E11</t>
  </si>
  <si>
    <t>Corporate Securities - Derivative Instruments</t>
  </si>
  <si>
    <t>ECDI</t>
  </si>
  <si>
    <t>E12</t>
  </si>
  <si>
    <t>Municipal Bonds - Rated</t>
  </si>
  <si>
    <t>EMUN</t>
  </si>
  <si>
    <t>E13</t>
  </si>
  <si>
    <t>Investment properties - Immovable</t>
  </si>
  <si>
    <t>EINP</t>
  </si>
  <si>
    <t>E14</t>
  </si>
  <si>
    <t>Loans - Policy Loans</t>
  </si>
  <si>
    <t>ELPL</t>
  </si>
  <si>
    <t>E15</t>
  </si>
  <si>
    <t>Loans - Secured Loans - Mortgage of Property in India (Term Loan)</t>
  </si>
  <si>
    <t>ELMI</t>
  </si>
  <si>
    <t>E16</t>
  </si>
  <si>
    <t>Loans - Secured Loans - Mortgage of Property outside India (Term Loan)</t>
  </si>
  <si>
    <t>ELMO</t>
  </si>
  <si>
    <t>E17</t>
  </si>
  <si>
    <t>Deposits - Deposit with Scheduled Banks, FIs (incl. Bank Balance awaiting Investment), CCIL, RBI</t>
  </si>
  <si>
    <t>ECDB</t>
  </si>
  <si>
    <t>E18</t>
  </si>
  <si>
    <t>Deposits - CDs with Scheduled Banks</t>
  </si>
  <si>
    <t>EDCD</t>
  </si>
  <si>
    <t>E19</t>
  </si>
  <si>
    <t>Deposits - Repo / Reverse Repo</t>
  </si>
  <si>
    <t>ECMR</t>
  </si>
  <si>
    <t>E20</t>
  </si>
  <si>
    <t>Deposits - Repo / Reverse Repo - Corporate Securities</t>
  </si>
  <si>
    <t>ECCR</t>
  </si>
  <si>
    <t>E21</t>
  </si>
  <si>
    <t>Deposit with Primary Dealers duly recognised by Reserve Bank of India</t>
  </si>
  <si>
    <t>EDPD</t>
  </si>
  <si>
    <t>E22</t>
  </si>
  <si>
    <t>CCIL - CBLO</t>
  </si>
  <si>
    <t>ECBO</t>
  </si>
  <si>
    <t>E23</t>
  </si>
  <si>
    <t>Commercial Papers</t>
  </si>
  <si>
    <t>ECCP</t>
  </si>
  <si>
    <t>E24</t>
  </si>
  <si>
    <t>Application Money</t>
  </si>
  <si>
    <t>ECAM</t>
  </si>
  <si>
    <t>E25</t>
  </si>
  <si>
    <t>Perpetual Debt Instruments of Tier I &amp; II Capital issued by PSU Banks</t>
  </si>
  <si>
    <t>EUPD</t>
  </si>
  <si>
    <t>E26</t>
  </si>
  <si>
    <t>Perpetual Debt Instruments of Tier I &amp; II Capital issued by Non-PSU Banks</t>
  </si>
  <si>
    <t>EPPD</t>
  </si>
  <si>
    <t>E27</t>
  </si>
  <si>
    <t>Perpetual Non-Cum. P.Shares &amp; Redeemable Cumulative P.Shares of Tier 1 &amp; 2 Capital issued by PSU Banks</t>
  </si>
  <si>
    <t>EUPS</t>
  </si>
  <si>
    <t>E28</t>
  </si>
  <si>
    <t>Perpetual Non-Cum. P.Shares &amp; Redeemable Cumulative P.Shares of Tier 1 &amp; 2 Capital issued by Non-PSU Banks</t>
  </si>
  <si>
    <t>EPPS</t>
  </si>
  <si>
    <t>E29</t>
  </si>
  <si>
    <t>Foreign Debt Securities (invested prior to IRDA Regulations)</t>
  </si>
  <si>
    <t>EFDS</t>
  </si>
  <si>
    <t>E30</t>
  </si>
  <si>
    <t>Mutual Funds - Gilt / G Sec / Liquid Schemes</t>
  </si>
  <si>
    <t>EGMF</t>
  </si>
  <si>
    <t>E31</t>
  </si>
  <si>
    <t>Mutual Funds - (under Insurer's Promoter Group)</t>
  </si>
  <si>
    <t>EMPG</t>
  </si>
  <si>
    <t>E32</t>
  </si>
  <si>
    <t>Net Current Assets (Only in respect of ULIP Business)</t>
  </si>
  <si>
    <t>ENCA</t>
  </si>
  <si>
    <t>F</t>
  </si>
  <si>
    <t>F01</t>
  </si>
  <si>
    <t>Bonds - PSU - Taxable</t>
  </si>
  <si>
    <t>OBPT</t>
  </si>
  <si>
    <t>F02</t>
  </si>
  <si>
    <t>Bonds - PSU - Tax Free</t>
  </si>
  <si>
    <t>OBPF</t>
  </si>
  <si>
    <t>F03</t>
  </si>
  <si>
    <t>Equity Shares (incl Co-op Societies)</t>
  </si>
  <si>
    <t>OESH</t>
  </si>
  <si>
    <t>F04</t>
  </si>
  <si>
    <t>Equity Shares (PSUs &amp; Unlisted)</t>
  </si>
  <si>
    <t>OEPU</t>
  </si>
  <si>
    <t>F05</t>
  </si>
  <si>
    <t>OEPG</t>
  </si>
  <si>
    <t>F06</t>
  </si>
  <si>
    <t>Debentures</t>
  </si>
  <si>
    <t>OLDB</t>
  </si>
  <si>
    <t>F07</t>
  </si>
  <si>
    <t>Debentures / Bonds/ CPs / Loans etc. - (Promoter Group)</t>
  </si>
  <si>
    <t>ODPG</t>
  </si>
  <si>
    <t>F08</t>
  </si>
  <si>
    <t>Municipal Bonds</t>
  </si>
  <si>
    <t>OMUN</t>
  </si>
  <si>
    <t>F09</t>
  </si>
  <si>
    <t>OACP</t>
  </si>
  <si>
    <t>F10</t>
  </si>
  <si>
    <t>Preference Shares</t>
  </si>
  <si>
    <t>OPSH</t>
  </si>
  <si>
    <t>F11</t>
  </si>
  <si>
    <t>Venture Fund</t>
  </si>
  <si>
    <t>OVNF</t>
  </si>
  <si>
    <t>F12</t>
  </si>
  <si>
    <t>Short term Loans (Unsecured Deposits)</t>
  </si>
  <si>
    <t>OSLU</t>
  </si>
  <si>
    <t>F13</t>
  </si>
  <si>
    <t>Term Loans (without Charge)</t>
  </si>
  <si>
    <t>OTLW</t>
  </si>
  <si>
    <t>F14</t>
  </si>
  <si>
    <t>Mutual Funds - Debt / Income / Serial Plans / Liquid Secemes</t>
  </si>
  <si>
    <t>OMGS</t>
  </si>
  <si>
    <t>F15</t>
  </si>
  <si>
    <t>OMPG</t>
  </si>
  <si>
    <t>F16</t>
  </si>
  <si>
    <t>Derivative Instruments</t>
  </si>
  <si>
    <t>OCDI</t>
  </si>
  <si>
    <t>F17</t>
  </si>
  <si>
    <t>Securitised Assets</t>
  </si>
  <si>
    <t>OPSA</t>
  </si>
  <si>
    <t>F18</t>
  </si>
  <si>
    <t>OIPI</t>
  </si>
  <si>
    <t>SUB TOTAL</t>
  </si>
  <si>
    <t>GRAND TOTAL</t>
  </si>
  <si>
    <t xml:space="preserve">CERTIFICATION </t>
  </si>
  <si>
    <t>Certified that the information given herein are correct and complete to the best of my knowledge and belief and nothing has been concealed or suppressed.</t>
  </si>
  <si>
    <t xml:space="preserve">             Signature </t>
  </si>
  <si>
    <t>Date</t>
  </si>
  <si>
    <t xml:space="preserve">Full Name &amp; Designation </t>
  </si>
  <si>
    <t>NL-37 Form2</t>
  </si>
  <si>
    <t>Read with regulation 10</t>
  </si>
  <si>
    <t>Name iof the Insurer :</t>
  </si>
  <si>
    <t>Registeation Number:</t>
  </si>
  <si>
    <t>Statement as on :</t>
  </si>
  <si>
    <t>Statement of investment assets(General insurer.reinsurer</t>
  </si>
  <si>
    <t>Business within India</t>
  </si>
  <si>
    <t>Periodicty of Submission: Quarterly</t>
  </si>
  <si>
    <t xml:space="preserve">NO </t>
  </si>
  <si>
    <t xml:space="preserve">PARTICULARS OF </t>
  </si>
  <si>
    <t xml:space="preserve">CAT </t>
  </si>
  <si>
    <t xml:space="preserve">AMOUNT </t>
  </si>
  <si>
    <t xml:space="preserve">DATE OF </t>
  </si>
  <si>
    <t xml:space="preserve">RATING  </t>
  </si>
  <si>
    <t xml:space="preserve">ORIGINAL </t>
  </si>
  <si>
    <t xml:space="preserve">CURRENT </t>
  </si>
  <si>
    <t>REMARKS</t>
  </si>
  <si>
    <t xml:space="preserve">INVESTMENT </t>
  </si>
  <si>
    <t xml:space="preserve">CODE </t>
  </si>
  <si>
    <t xml:space="preserve">(AS PER </t>
  </si>
  <si>
    <t xml:space="preserve">PURCHASE </t>
  </si>
  <si>
    <t>AGENCY</t>
  </si>
  <si>
    <t xml:space="preserve">GRADE </t>
  </si>
  <si>
    <t xml:space="preserve">DOWN </t>
  </si>
  <si>
    <t xml:space="preserve">BALANCE </t>
  </si>
  <si>
    <t>SHEET)</t>
  </si>
  <si>
    <t>A.</t>
  </si>
  <si>
    <t xml:space="preserve">DURING THE QUARTER </t>
  </si>
  <si>
    <t>CRISIL</t>
  </si>
  <si>
    <t>AA</t>
  </si>
  <si>
    <t xml:space="preserve"> AA-</t>
  </si>
  <si>
    <t>B.</t>
  </si>
  <si>
    <t xml:space="preserve">AS ON DATE </t>
  </si>
  <si>
    <t>07.05% I D B I 2003 Sr.48</t>
  </si>
  <si>
    <t>31.03.2006</t>
  </si>
  <si>
    <t>AAA</t>
  </si>
  <si>
    <t>23.07.2009</t>
  </si>
  <si>
    <t>10.07% IDBI OMNI BONDS (NON SLR)</t>
  </si>
  <si>
    <t>23.09.2007</t>
  </si>
  <si>
    <t xml:space="preserve">AAA  </t>
  </si>
  <si>
    <t>THE TATA POWER COMPANY LIMITED</t>
  </si>
  <si>
    <t>16.04.2013</t>
  </si>
  <si>
    <t xml:space="preserve">Certified that the information given herein are correct and complete to the best of my knowledge and belief and nothing has been  </t>
  </si>
  <si>
    <t>concealed or suppressed.</t>
  </si>
  <si>
    <t>Date:</t>
  </si>
  <si>
    <t>Signature………………………………..</t>
  </si>
  <si>
    <t>Full Name:</t>
  </si>
  <si>
    <t>Chief of finance</t>
  </si>
  <si>
    <t xml:space="preserve">NL-28 Form3B </t>
  </si>
  <si>
    <t>Part A</t>
  </si>
  <si>
    <t xml:space="preserve">No. </t>
  </si>
  <si>
    <t>Particulars</t>
  </si>
  <si>
    <t>SCH</t>
  </si>
  <si>
    <t>AMOUNT</t>
  </si>
  <si>
    <t>a</t>
  </si>
  <si>
    <t>b</t>
  </si>
  <si>
    <t>c</t>
  </si>
  <si>
    <t>d</t>
  </si>
  <si>
    <t>Investments</t>
  </si>
  <si>
    <t>Loans</t>
  </si>
  <si>
    <t>Fixed Assets</t>
  </si>
  <si>
    <t>Current Assets</t>
  </si>
  <si>
    <t>a.Cash &amp; Bank Balance</t>
  </si>
  <si>
    <t>b. Advances &amp; Other Assets</t>
  </si>
  <si>
    <t>Current Liabilities</t>
  </si>
  <si>
    <t>a. Current Liabilities</t>
  </si>
  <si>
    <t>b. Provisions</t>
  </si>
  <si>
    <t>c. Misc. Exp. not Written off</t>
  </si>
  <si>
    <t>d. Debit Balance of P&amp;L A/c</t>
  </si>
  <si>
    <t xml:space="preserve"> Application of Funds as per Balance Sheet (A)</t>
  </si>
  <si>
    <t>Less other Assets</t>
  </si>
  <si>
    <t>Loans (if Any)</t>
  </si>
  <si>
    <t>Fixed Assets (if Any)</t>
  </si>
  <si>
    <t>Cash &amp; Bank Balance (if Any)</t>
  </si>
  <si>
    <t>Advances &amp; Other Assets (if Any)</t>
  </si>
  <si>
    <t>Provisions</t>
  </si>
  <si>
    <t>Misc. Exp. not Written off</t>
  </si>
  <si>
    <t>Debit Balance of P&amp;L A/c</t>
  </si>
  <si>
    <t xml:space="preserve">           Total (B)</t>
  </si>
  <si>
    <t>Investment Assets' as per FORM 3B (A-B)</t>
  </si>
  <si>
    <t>Investment represented as</t>
  </si>
  <si>
    <t>Reg. %</t>
  </si>
  <si>
    <t>SH</t>
  </si>
  <si>
    <t>PH</t>
  </si>
  <si>
    <t>Book Value (SH+PH)</t>
  </si>
  <si>
    <t>% Actual</t>
  </si>
  <si>
    <t>FVC Amount</t>
  </si>
  <si>
    <t>Total</t>
  </si>
  <si>
    <t>Balance</t>
  </si>
  <si>
    <t>FRSM*</t>
  </si>
  <si>
    <t>(a)</t>
  </si>
  <si>
    <t>(b)</t>
  </si>
  <si>
    <t>(c)</t>
  </si>
  <si>
    <t>D=(b+c)</t>
  </si>
  <si>
    <t>(e)</t>
  </si>
  <si>
    <t>(d+e)</t>
  </si>
  <si>
    <t>G Sec</t>
  </si>
  <si>
    <t>Not less than 20%</t>
  </si>
  <si>
    <t>G Sec or other Approved Sec. (imcl. (1) above)</t>
  </si>
  <si>
    <t>Not less than 30%</t>
  </si>
  <si>
    <t>Investment subject to Exposure Norms</t>
  </si>
  <si>
    <t xml:space="preserve">a. Housing &amp; Loans to SG for Housing and FFE, </t>
  </si>
  <si>
    <t>Not less than 5%</t>
  </si>
  <si>
    <t>1 Approved investments</t>
  </si>
  <si>
    <t>2 Other investments</t>
  </si>
  <si>
    <t>b Infrastructure investments</t>
  </si>
  <si>
    <t>Not less than 10%</t>
  </si>
  <si>
    <t>2. Approved Investments</t>
  </si>
  <si>
    <t>Not exceeding 55%</t>
  </si>
  <si>
    <t xml:space="preserve">3. Other Investments (not exceeding 25%) </t>
  </si>
  <si>
    <t>Total Investment Assets</t>
  </si>
  <si>
    <t>CERTIFICATION</t>
  </si>
  <si>
    <t>Certified that the information given herein are correct and compleate to the best of my knowledge and belief and nothing has been concealed or suppressed.</t>
  </si>
  <si>
    <t>9.60%Hindalco22</t>
  </si>
  <si>
    <t>12.09.2012</t>
  </si>
  <si>
    <t>AA+</t>
  </si>
  <si>
    <t>20.06.2014</t>
  </si>
  <si>
    <t>Hindalco</t>
  </si>
  <si>
    <t>25.4.2012</t>
  </si>
  <si>
    <t>10.01.2013</t>
  </si>
  <si>
    <t>31.12.12</t>
  </si>
  <si>
    <t>30.9.13</t>
  </si>
  <si>
    <t>JINDAL STEEL &amp; POWER LTD.</t>
  </si>
  <si>
    <t>10.5.13</t>
  </si>
  <si>
    <t>CARE</t>
  </si>
  <si>
    <t>09.10.2014</t>
  </si>
  <si>
    <t>E33</t>
  </si>
  <si>
    <t>Passively Managed Equity ETF (Non Promoter Group)</t>
  </si>
  <si>
    <t>EETF</t>
  </si>
  <si>
    <t>31.03.2015</t>
  </si>
  <si>
    <t>11.15 Reliance Infra</t>
  </si>
  <si>
    <t>10.5.12</t>
  </si>
  <si>
    <t>A+</t>
  </si>
  <si>
    <t>23.1.2015</t>
  </si>
  <si>
    <t>Rs. in Lacs</t>
  </si>
  <si>
    <t>Current Quarter (jan to mar 15)</t>
  </si>
  <si>
    <t>Year to Date (Upto mar 15)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</si>
</sst>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;\(0\)"/>
    <numFmt numFmtId="173" formatCode="0.0000"/>
    <numFmt numFmtId="174" formatCode="_([$€-2]* #,##0.00_);_([$€-2]* \(#,##0.00\);_([$€-2]* &quot;-&quot;??_)"/>
  </numFmts>
  <fonts count="45">
    <font>
      <sz val="11"/>
      <color indexed="8"/>
      <name val="Calibri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b/>
      <i/>
      <sz val="9"/>
      <name val="Arial"/>
      <family val="2"/>
    </font>
    <font>
      <b/>
      <sz val="9"/>
      <color indexed="12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10"/>
      <name val="Arial"/>
      <family val="2"/>
    </font>
    <font>
      <i/>
      <u val="single"/>
      <sz val="9"/>
      <name val="Trebuchet MS"/>
      <family val="2"/>
    </font>
    <font>
      <u val="single"/>
      <sz val="9"/>
      <name val="Trebuchet MS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0"/>
      <name val="Century Gothic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i/>
      <sz val="10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.5"/>
      <color indexed="63"/>
      <name val="Trebuchet MS"/>
      <family val="2"/>
    </font>
    <font>
      <sz val="8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28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15" fillId="19" borderId="0" applyNumberFormat="0" applyBorder="0" applyAlignment="0" applyProtection="0"/>
    <xf numFmtId="0" fontId="15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15" fillId="34" borderId="0" applyNumberFormat="0" applyBorder="0" applyAlignment="0" applyProtection="0"/>
    <xf numFmtId="0" fontId="29" fillId="3" borderId="0" applyNumberFormat="0" applyBorder="0" applyAlignment="0" applyProtection="0"/>
    <xf numFmtId="0" fontId="30" fillId="35" borderId="1" applyNumberFormat="0" applyAlignment="0" applyProtection="0"/>
    <xf numFmtId="0" fontId="31" fillId="3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174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41" borderId="7" applyNumberFormat="0" applyFont="0" applyAlignment="0" applyProtection="0"/>
    <xf numFmtId="0" fontId="40" fillId="35" borderId="8" applyNumberFormat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4" fontId="19" fillId="40" borderId="9" applyNumberFormat="0" applyProtection="0">
      <alignment vertical="center"/>
    </xf>
    <xf numFmtId="4" fontId="20" fillId="40" borderId="9" applyNumberFormat="0" applyProtection="0">
      <alignment vertical="center"/>
    </xf>
    <xf numFmtId="4" fontId="19" fillId="40" borderId="9" applyNumberFormat="0" applyProtection="0">
      <alignment horizontal="left" vertical="center" indent="1"/>
    </xf>
    <xf numFmtId="0" fontId="21" fillId="40" borderId="10" applyNumberFormat="0" applyProtection="0">
      <alignment horizontal="left" vertical="top" indent="1"/>
    </xf>
    <xf numFmtId="4" fontId="19" fillId="14" borderId="9" applyNumberFormat="0" applyProtection="0">
      <alignment horizontal="left" vertical="center" indent="1"/>
    </xf>
    <xf numFmtId="4" fontId="19" fillId="3" borderId="9" applyNumberFormat="0" applyProtection="0">
      <alignment horizontal="right" vertical="center"/>
    </xf>
    <xf numFmtId="4" fontId="19" fillId="42" borderId="9" applyNumberFormat="0" applyProtection="0">
      <alignment horizontal="right" vertical="center"/>
    </xf>
    <xf numFmtId="4" fontId="19" fillId="20" borderId="11" applyNumberFormat="0" applyProtection="0">
      <alignment horizontal="right" vertical="center"/>
    </xf>
    <xf numFmtId="4" fontId="19" fillId="11" borderId="9" applyNumberFormat="0" applyProtection="0">
      <alignment horizontal="right" vertical="center"/>
    </xf>
    <xf numFmtId="4" fontId="19" fillId="15" borderId="9" applyNumberFormat="0" applyProtection="0">
      <alignment horizontal="right" vertical="center"/>
    </xf>
    <xf numFmtId="4" fontId="19" fillId="31" borderId="9" applyNumberFormat="0" applyProtection="0">
      <alignment horizontal="right" vertical="center"/>
    </xf>
    <xf numFmtId="4" fontId="19" fillId="24" borderId="9" applyNumberFormat="0" applyProtection="0">
      <alignment horizontal="right" vertical="center"/>
    </xf>
    <xf numFmtId="4" fontId="19" fillId="43" borderId="9" applyNumberFormat="0" applyProtection="0">
      <alignment horizontal="right" vertical="center"/>
    </xf>
    <xf numFmtId="4" fontId="19" fillId="10" borderId="9" applyNumberFormat="0" applyProtection="0">
      <alignment horizontal="right" vertical="center"/>
    </xf>
    <xf numFmtId="4" fontId="19" fillId="44" borderId="11" applyNumberFormat="0" applyProtection="0">
      <alignment horizontal="left" vertical="center" indent="1"/>
    </xf>
    <xf numFmtId="4" fontId="3" fillId="45" borderId="11" applyNumberFormat="0" applyProtection="0">
      <alignment horizontal="left" vertical="center" indent="1"/>
    </xf>
    <xf numFmtId="4" fontId="3" fillId="45" borderId="11" applyNumberFormat="0" applyProtection="0">
      <alignment horizontal="left" vertical="center" indent="1"/>
    </xf>
    <xf numFmtId="4" fontId="19" fillId="46" borderId="9" applyNumberFormat="0" applyProtection="0">
      <alignment horizontal="right" vertical="center"/>
    </xf>
    <xf numFmtId="4" fontId="19" fillId="47" borderId="11" applyNumberFormat="0" applyProtection="0">
      <alignment horizontal="left" vertical="center" indent="1"/>
    </xf>
    <xf numFmtId="4" fontId="19" fillId="46" borderId="11" applyNumberFormat="0" applyProtection="0">
      <alignment horizontal="left" vertical="center" indent="1"/>
    </xf>
    <xf numFmtId="0" fontId="19" fillId="35" borderId="9" applyNumberFormat="0" applyProtection="0">
      <alignment horizontal="left" vertical="center" indent="1"/>
    </xf>
    <xf numFmtId="0" fontId="19" fillId="45" borderId="10" applyNumberFormat="0" applyProtection="0">
      <alignment horizontal="left" vertical="top" indent="1"/>
    </xf>
    <xf numFmtId="0" fontId="19" fillId="48" borderId="9" applyNumberFormat="0" applyProtection="0">
      <alignment horizontal="left" vertical="center" indent="1"/>
    </xf>
    <xf numFmtId="0" fontId="19" fillId="46" borderId="10" applyNumberFormat="0" applyProtection="0">
      <alignment horizontal="left" vertical="top" indent="1"/>
    </xf>
    <xf numFmtId="0" fontId="19" fillId="8" borderId="9" applyNumberFormat="0" applyProtection="0">
      <alignment horizontal="left" vertical="center" indent="1"/>
    </xf>
    <xf numFmtId="0" fontId="19" fillId="8" borderId="10" applyNumberFormat="0" applyProtection="0">
      <alignment horizontal="left" vertical="top" indent="1"/>
    </xf>
    <xf numFmtId="0" fontId="19" fillId="47" borderId="9" applyNumberFormat="0" applyProtection="0">
      <alignment horizontal="left" vertical="center" indent="1"/>
    </xf>
    <xf numFmtId="0" fontId="19" fillId="47" borderId="10" applyNumberFormat="0" applyProtection="0">
      <alignment horizontal="left" vertical="top" indent="1"/>
    </xf>
    <xf numFmtId="0" fontId="19" fillId="49" borderId="12" applyNumberFormat="0">
      <alignment/>
      <protection locked="0"/>
    </xf>
    <xf numFmtId="0" fontId="22" fillId="45" borderId="13" applyBorder="0">
      <alignment/>
      <protection/>
    </xf>
    <xf numFmtId="4" fontId="16" fillId="41" borderId="10" applyNumberFormat="0" applyProtection="0">
      <alignment vertical="center"/>
    </xf>
    <xf numFmtId="4" fontId="20" fillId="41" borderId="14" applyNumberFormat="0" applyProtection="0">
      <alignment vertical="center"/>
    </xf>
    <xf numFmtId="4" fontId="16" fillId="35" borderId="10" applyNumberFormat="0" applyProtection="0">
      <alignment horizontal="left" vertical="center" indent="1"/>
    </xf>
    <xf numFmtId="0" fontId="16" fillId="41" borderId="10" applyNumberFormat="0" applyProtection="0">
      <alignment horizontal="left" vertical="top" indent="1"/>
    </xf>
    <xf numFmtId="4" fontId="19" fillId="0" borderId="9" applyNumberFormat="0" applyProtection="0">
      <alignment horizontal="right" vertical="center"/>
    </xf>
    <xf numFmtId="4" fontId="20" fillId="49" borderId="9" applyNumberFormat="0" applyProtection="0">
      <alignment horizontal="right" vertical="center"/>
    </xf>
    <xf numFmtId="4" fontId="19" fillId="14" borderId="9" applyNumberFormat="0" applyProtection="0">
      <alignment horizontal="left" vertical="center" indent="1"/>
    </xf>
    <xf numFmtId="0" fontId="16" fillId="46" borderId="10" applyNumberFormat="0" applyProtection="0">
      <alignment horizontal="left" vertical="top" indent="1"/>
    </xf>
    <xf numFmtId="4" fontId="23" fillId="50" borderId="11" applyNumberFormat="0" applyProtection="0">
      <alignment horizontal="left" vertical="center" indent="1"/>
    </xf>
    <xf numFmtId="0" fontId="19" fillId="51" borderId="14">
      <alignment/>
      <protection/>
    </xf>
    <xf numFmtId="4" fontId="24" fillId="49" borderId="9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42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82" applyFont="1" applyFill="1" applyBorder="1">
      <alignment/>
      <protection/>
    </xf>
    <xf numFmtId="0" fontId="4" fillId="0" borderId="0" xfId="82" applyFont="1" applyFill="1" applyBorder="1" applyAlignment="1">
      <alignment/>
      <protection/>
    </xf>
    <xf numFmtId="4" fontId="4" fillId="0" borderId="0" xfId="82" applyNumberFormat="1" applyFont="1" applyFill="1" applyBorder="1" applyAlignment="1">
      <alignment horizontal="center"/>
      <protection/>
    </xf>
    <xf numFmtId="4" fontId="3" fillId="0" borderId="0" xfId="82" applyNumberFormat="1" applyFill="1" applyBorder="1">
      <alignment/>
      <protection/>
    </xf>
    <xf numFmtId="0" fontId="3" fillId="0" borderId="0" xfId="82" applyFill="1">
      <alignment/>
      <protection/>
    </xf>
    <xf numFmtId="4" fontId="4" fillId="0" borderId="0" xfId="82" applyNumberFormat="1" applyFont="1" applyFill="1" applyBorder="1">
      <alignment/>
      <protection/>
    </xf>
    <xf numFmtId="0" fontId="4" fillId="0" borderId="0" xfId="82" applyFont="1" applyFill="1" applyBorder="1" applyAlignment="1">
      <alignment horizontal="center"/>
      <protection/>
    </xf>
    <xf numFmtId="0" fontId="5" fillId="0" borderId="0" xfId="82" applyFont="1" applyFill="1" applyBorder="1">
      <alignment/>
      <protection/>
    </xf>
    <xf numFmtId="4" fontId="5" fillId="0" borderId="0" xfId="82" applyNumberFormat="1" applyFont="1" applyFill="1" applyBorder="1">
      <alignment/>
      <protection/>
    </xf>
    <xf numFmtId="0" fontId="6" fillId="0" borderId="0" xfId="98" applyFont="1" applyFill="1" applyAlignment="1">
      <alignment/>
      <protection/>
    </xf>
    <xf numFmtId="0" fontId="3" fillId="0" borderId="0" xfId="79" applyFill="1">
      <alignment/>
      <protection/>
    </xf>
    <xf numFmtId="0" fontId="3" fillId="0" borderId="0" xfId="79" applyFill="1" applyAlignment="1">
      <alignment horizontal="center"/>
      <protection/>
    </xf>
    <xf numFmtId="4" fontId="3" fillId="0" borderId="0" xfId="79" applyNumberFormat="1" applyFill="1">
      <alignment/>
      <protection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6" xfId="82" applyFont="1" applyFill="1" applyBorder="1" applyAlignment="1">
      <alignment/>
      <protection/>
    </xf>
    <xf numFmtId="0" fontId="4" fillId="0" borderId="17" xfId="82" applyFont="1" applyFill="1" applyBorder="1" applyAlignment="1">
      <alignment/>
      <protection/>
    </xf>
    <xf numFmtId="0" fontId="5" fillId="0" borderId="0" xfId="82" applyFont="1" applyFill="1">
      <alignment/>
      <protection/>
    </xf>
    <xf numFmtId="0" fontId="4" fillId="0" borderId="18" xfId="82" applyFont="1" applyFill="1" applyBorder="1" applyAlignment="1">
      <alignment horizontal="center"/>
      <protection/>
    </xf>
    <xf numFmtId="0" fontId="4" fillId="0" borderId="19" xfId="82" applyFont="1" applyFill="1" applyBorder="1" applyAlignment="1">
      <alignment horizontal="center"/>
      <protection/>
    </xf>
    <xf numFmtId="4" fontId="4" fillId="0" borderId="20" xfId="82" applyNumberFormat="1" applyFont="1" applyFill="1" applyBorder="1" applyAlignment="1">
      <alignment horizontal="center"/>
      <protection/>
    </xf>
    <xf numFmtId="4" fontId="4" fillId="0" borderId="19" xfId="82" applyNumberFormat="1" applyFont="1" applyFill="1" applyBorder="1" applyAlignment="1">
      <alignment horizontal="center"/>
      <protection/>
    </xf>
    <xf numFmtId="4" fontId="4" fillId="0" borderId="21" xfId="82" applyNumberFormat="1" applyFont="1" applyFill="1" applyBorder="1" applyAlignment="1">
      <alignment horizontal="center"/>
      <protection/>
    </xf>
    <xf numFmtId="4" fontId="4" fillId="0" borderId="22" xfId="82" applyNumberFormat="1" applyFont="1" applyFill="1" applyBorder="1" applyAlignment="1">
      <alignment horizontal="center"/>
      <protection/>
    </xf>
    <xf numFmtId="0" fontId="4" fillId="0" borderId="23" xfId="82" applyFont="1" applyFill="1" applyBorder="1" applyAlignment="1">
      <alignment horizontal="center"/>
      <protection/>
    </xf>
    <xf numFmtId="0" fontId="4" fillId="0" borderId="14" xfId="82" applyFont="1" applyFill="1" applyBorder="1" applyAlignment="1">
      <alignment horizontal="center"/>
      <protection/>
    </xf>
    <xf numFmtId="4" fontId="4" fillId="0" borderId="14" xfId="82" applyNumberFormat="1" applyFont="1" applyFill="1" applyBorder="1" applyAlignment="1">
      <alignment horizontal="center" wrapText="1"/>
      <protection/>
    </xf>
    <xf numFmtId="4" fontId="4" fillId="0" borderId="24" xfId="82" applyNumberFormat="1" applyFont="1" applyFill="1" applyBorder="1" applyAlignment="1">
      <alignment horizontal="center"/>
      <protection/>
    </xf>
    <xf numFmtId="4" fontId="4" fillId="0" borderId="25" xfId="82" applyNumberFormat="1" applyFont="1" applyFill="1" applyBorder="1" applyAlignment="1">
      <alignment horizontal="center"/>
      <protection/>
    </xf>
    <xf numFmtId="0" fontId="4" fillId="0" borderId="26" xfId="82" applyFont="1" applyFill="1" applyBorder="1" applyAlignment="1">
      <alignment horizontal="center"/>
      <protection/>
    </xf>
    <xf numFmtId="0" fontId="4" fillId="0" borderId="27" xfId="82" applyFont="1" applyFill="1" applyBorder="1" applyAlignment="1">
      <alignment horizontal="center"/>
      <protection/>
    </xf>
    <xf numFmtId="4" fontId="4" fillId="0" borderId="27" xfId="82" applyNumberFormat="1" applyFont="1" applyFill="1" applyBorder="1" applyAlignment="1">
      <alignment horizontal="center" wrapText="1"/>
      <protection/>
    </xf>
    <xf numFmtId="4" fontId="4" fillId="0" borderId="28" xfId="82" applyNumberFormat="1" applyFont="1" applyFill="1" applyBorder="1" applyAlignment="1">
      <alignment horizontal="center"/>
      <protection/>
    </xf>
    <xf numFmtId="4" fontId="4" fillId="0" borderId="29" xfId="82" applyNumberFormat="1" applyFont="1" applyFill="1" applyBorder="1" applyAlignment="1">
      <alignment horizontal="center"/>
      <protection/>
    </xf>
    <xf numFmtId="0" fontId="8" fillId="0" borderId="19" xfId="79" applyFont="1" applyFill="1" applyBorder="1" applyAlignment="1">
      <alignment horizontal="center" vertical="center" wrapText="1"/>
      <protection/>
    </xf>
    <xf numFmtId="0" fontId="9" fillId="0" borderId="19" xfId="79" applyFont="1" applyFill="1" applyBorder="1" applyAlignment="1">
      <alignment vertical="center" wrapText="1"/>
      <protection/>
    </xf>
    <xf numFmtId="0" fontId="3" fillId="0" borderId="19" xfId="79" applyFill="1" applyBorder="1" applyAlignment="1">
      <alignment horizontal="center"/>
      <protection/>
    </xf>
    <xf numFmtId="4" fontId="3" fillId="0" borderId="19" xfId="79" applyNumberFormat="1" applyFill="1" applyBorder="1">
      <alignment/>
      <protection/>
    </xf>
    <xf numFmtId="0" fontId="3" fillId="0" borderId="19" xfId="79" applyFill="1" applyBorder="1">
      <alignment/>
      <protection/>
    </xf>
    <xf numFmtId="4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10" fillId="0" borderId="23" xfId="79" applyFont="1" applyFill="1" applyBorder="1" applyAlignment="1" quotePrefix="1">
      <alignment horizontal="center" vertical="center"/>
      <protection/>
    </xf>
    <xf numFmtId="0" fontId="10" fillId="0" borderId="14" xfId="79" applyFont="1" applyFill="1" applyBorder="1" applyAlignment="1" quotePrefix="1">
      <alignment horizontal="left" vertical="center" wrapText="1"/>
      <protection/>
    </xf>
    <xf numFmtId="0" fontId="3" fillId="0" borderId="14" xfId="79" applyFill="1" applyBorder="1" applyAlignment="1">
      <alignment horizontal="center"/>
      <protection/>
    </xf>
    <xf numFmtId="4" fontId="5" fillId="0" borderId="14" xfId="79" applyNumberFormat="1" applyFont="1" applyFill="1" applyBorder="1">
      <alignment/>
      <protection/>
    </xf>
    <xf numFmtId="4" fontId="3" fillId="0" borderId="14" xfId="79" applyNumberFormat="1" applyFill="1" applyBorder="1">
      <alignment/>
      <protection/>
    </xf>
    <xf numFmtId="4" fontId="5" fillId="0" borderId="14" xfId="0" applyNumberFormat="1" applyFont="1" applyFill="1" applyBorder="1" applyAlignment="1">
      <alignment/>
    </xf>
    <xf numFmtId="0" fontId="10" fillId="0" borderId="14" xfId="79" applyFont="1" applyFill="1" applyBorder="1" applyAlignment="1">
      <alignment vertical="center" wrapText="1"/>
      <protection/>
    </xf>
    <xf numFmtId="0" fontId="10" fillId="0" borderId="30" xfId="79" applyFont="1" applyFill="1" applyBorder="1" applyAlignment="1" quotePrefix="1">
      <alignment horizontal="center" vertical="center"/>
      <protection/>
    </xf>
    <xf numFmtId="0" fontId="10" fillId="0" borderId="31" xfId="79" applyFont="1" applyFill="1" applyBorder="1" applyAlignment="1">
      <alignment vertical="center" wrapText="1"/>
      <protection/>
    </xf>
    <xf numFmtId="4" fontId="3" fillId="0" borderId="31" xfId="79" applyNumberFormat="1" applyFill="1" applyBorder="1">
      <alignment/>
      <protection/>
    </xf>
    <xf numFmtId="0" fontId="4" fillId="0" borderId="32" xfId="102" applyFont="1" applyFill="1" applyBorder="1">
      <alignment/>
      <protection/>
    </xf>
    <xf numFmtId="0" fontId="4" fillId="0" borderId="33" xfId="102" applyFont="1" applyFill="1" applyBorder="1" applyAlignment="1">
      <alignment horizontal="center"/>
      <protection/>
    </xf>
    <xf numFmtId="0" fontId="11" fillId="0" borderId="33" xfId="79" applyFont="1" applyFill="1" applyBorder="1" applyAlignment="1">
      <alignment horizontal="center"/>
      <protection/>
    </xf>
    <xf numFmtId="4" fontId="4" fillId="0" borderId="33" xfId="102" applyNumberFormat="1" applyFont="1" applyFill="1" applyBorder="1">
      <alignment/>
      <protection/>
    </xf>
    <xf numFmtId="4" fontId="11" fillId="0" borderId="14" xfId="79" applyNumberFormat="1" applyFont="1" applyFill="1" applyBorder="1">
      <alignment/>
      <protection/>
    </xf>
    <xf numFmtId="4" fontId="11" fillId="0" borderId="33" xfId="79" applyNumberFormat="1" applyFont="1" applyFill="1" applyBorder="1">
      <alignment/>
      <protection/>
    </xf>
    <xf numFmtId="0" fontId="8" fillId="0" borderId="18" xfId="79" applyFont="1" applyFill="1" applyBorder="1" applyAlignment="1">
      <alignment horizontal="center" vertical="center"/>
      <protection/>
    </xf>
    <xf numFmtId="0" fontId="9" fillId="0" borderId="19" xfId="79" applyFont="1" applyFill="1" applyBorder="1" applyAlignment="1">
      <alignment horizontal="left" vertical="center" wrapText="1"/>
      <protection/>
    </xf>
    <xf numFmtId="0" fontId="9" fillId="0" borderId="32" xfId="79" applyFont="1" applyFill="1" applyBorder="1" applyAlignment="1" quotePrefix="1">
      <alignment horizontal="center" vertical="center"/>
      <protection/>
    </xf>
    <xf numFmtId="0" fontId="9" fillId="0" borderId="33" xfId="79" applyFont="1" applyFill="1" applyBorder="1" applyAlignment="1">
      <alignment vertical="center" wrapText="1"/>
      <protection/>
    </xf>
    <xf numFmtId="0" fontId="9" fillId="0" borderId="19" xfId="79" applyFont="1" applyFill="1" applyBorder="1" applyAlignment="1" quotePrefix="1">
      <alignment horizontal="left" vertical="center" wrapText="1"/>
      <protection/>
    </xf>
    <xf numFmtId="0" fontId="10" fillId="0" borderId="14" xfId="79" applyFont="1" applyFill="1" applyBorder="1" applyAlignment="1">
      <alignment horizontal="left" vertical="center" wrapText="1"/>
      <protection/>
    </xf>
    <xf numFmtId="0" fontId="10" fillId="0" borderId="23" xfId="79" applyFont="1" applyFill="1" applyBorder="1" applyAlignment="1">
      <alignment horizontal="center" vertical="center"/>
      <protection/>
    </xf>
    <xf numFmtId="0" fontId="12" fillId="0" borderId="14" xfId="79" applyFont="1" applyFill="1" applyBorder="1" applyAlignment="1" quotePrefix="1">
      <alignment horizontal="left" vertical="center" wrapText="1"/>
      <protection/>
    </xf>
    <xf numFmtId="0" fontId="10" fillId="0" borderId="14" xfId="82" applyFont="1" applyFill="1" applyBorder="1" applyAlignment="1">
      <alignment horizontal="center" vertical="center"/>
      <protection/>
    </xf>
    <xf numFmtId="0" fontId="12" fillId="0" borderId="14" xfId="79" applyFont="1" applyFill="1" applyBorder="1" applyAlignment="1">
      <alignment horizontal="left" vertical="center" wrapText="1"/>
      <protection/>
    </xf>
    <xf numFmtId="0" fontId="10" fillId="0" borderId="31" xfId="79" applyFont="1" applyFill="1" applyBorder="1" applyAlignment="1" quotePrefix="1">
      <alignment horizontal="left" vertical="center" wrapText="1"/>
      <protection/>
    </xf>
    <xf numFmtId="0" fontId="10" fillId="0" borderId="34" xfId="82" applyFont="1" applyFill="1" applyBorder="1" applyAlignment="1" quotePrefix="1">
      <alignment horizontal="center" vertical="center"/>
      <protection/>
    </xf>
    <xf numFmtId="0" fontId="13" fillId="0" borderId="14" xfId="0" applyFont="1" applyFill="1" applyBorder="1" applyAlignment="1">
      <alignment horizontal="left" vertical="center" wrapText="1"/>
    </xf>
    <xf numFmtId="0" fontId="10" fillId="0" borderId="35" xfId="82" applyFont="1" applyFill="1" applyBorder="1" applyAlignment="1">
      <alignment horizontal="center" vertical="center"/>
      <protection/>
    </xf>
    <xf numFmtId="4" fontId="5" fillId="0" borderId="35" xfId="79" applyNumberFormat="1" applyFont="1" applyFill="1" applyBorder="1">
      <alignment/>
      <protection/>
    </xf>
    <xf numFmtId="4" fontId="3" fillId="0" borderId="35" xfId="79" applyNumberFormat="1" applyFill="1" applyBorder="1">
      <alignment/>
      <protection/>
    </xf>
    <xf numFmtId="0" fontId="10" fillId="0" borderId="14" xfId="0" applyFont="1" applyFill="1" applyBorder="1" applyAlignment="1" quotePrefix="1">
      <alignment horizontal="center" vertical="center"/>
    </xf>
    <xf numFmtId="0" fontId="10" fillId="0" borderId="14" xfId="0" applyFont="1" applyFill="1" applyBorder="1" applyAlignment="1" quotePrefix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32" xfId="82" applyFont="1" applyFill="1" applyBorder="1" applyAlignment="1" quotePrefix="1">
      <alignment horizontal="center" vertical="center"/>
      <protection/>
    </xf>
    <xf numFmtId="0" fontId="10" fillId="0" borderId="33" xfId="82" applyFont="1" applyFill="1" applyBorder="1" applyAlignment="1" quotePrefix="1">
      <alignment horizontal="left" vertical="center" wrapText="1"/>
      <protection/>
    </xf>
    <xf numFmtId="0" fontId="10" fillId="0" borderId="33" xfId="82" applyFont="1" applyFill="1" applyBorder="1" applyAlignment="1">
      <alignment horizontal="center" vertical="center"/>
      <protection/>
    </xf>
    <xf numFmtId="0" fontId="11" fillId="0" borderId="0" xfId="79" applyFont="1" applyFill="1">
      <alignment/>
      <protection/>
    </xf>
    <xf numFmtId="0" fontId="8" fillId="0" borderId="19" xfId="82" applyFont="1" applyFill="1" applyBorder="1" applyAlignment="1">
      <alignment horizontal="center" vertical="center"/>
      <protection/>
    </xf>
    <xf numFmtId="0" fontId="9" fillId="0" borderId="19" xfId="82" applyFont="1" applyFill="1" applyBorder="1" applyAlignment="1" quotePrefix="1">
      <alignment horizontal="left" vertical="center" wrapText="1"/>
      <protection/>
    </xf>
    <xf numFmtId="0" fontId="9" fillId="0" borderId="19" xfId="82" applyFont="1" applyFill="1" applyBorder="1" applyAlignment="1">
      <alignment horizontal="center" vertical="center"/>
      <protection/>
    </xf>
    <xf numFmtId="4" fontId="5" fillId="0" borderId="19" xfId="79" applyNumberFormat="1" applyFont="1" applyFill="1" applyBorder="1">
      <alignment/>
      <protection/>
    </xf>
    <xf numFmtId="4" fontId="5" fillId="0" borderId="19" xfId="0" applyNumberFormat="1" applyFont="1" applyFill="1" applyBorder="1" applyAlignment="1">
      <alignment/>
    </xf>
    <xf numFmtId="0" fontId="10" fillId="0" borderId="14" xfId="82" applyFont="1" applyFill="1" applyBorder="1" applyAlignment="1" quotePrefix="1">
      <alignment horizontal="center" vertical="center"/>
      <protection/>
    </xf>
    <xf numFmtId="0" fontId="10" fillId="0" borderId="14" xfId="82" applyFont="1" applyFill="1" applyBorder="1" applyAlignment="1" quotePrefix="1">
      <alignment horizontal="left" vertical="center" wrapText="1"/>
      <protection/>
    </xf>
    <xf numFmtId="0" fontId="10" fillId="0" borderId="14" xfId="82" applyFont="1" applyFill="1" applyBorder="1" applyAlignment="1">
      <alignment horizontal="left" vertical="center" wrapText="1"/>
      <protection/>
    </xf>
    <xf numFmtId="0" fontId="12" fillId="0" borderId="14" xfId="82" applyFont="1" applyFill="1" applyBorder="1" applyAlignment="1" quotePrefix="1">
      <alignment horizontal="left" vertical="center" wrapText="1"/>
      <protection/>
    </xf>
    <xf numFmtId="0" fontId="12" fillId="0" borderId="14" xfId="82" applyFont="1" applyFill="1" applyBorder="1" applyAlignment="1">
      <alignment horizontal="left" vertical="center" wrapText="1"/>
      <protection/>
    </xf>
    <xf numFmtId="0" fontId="10" fillId="0" borderId="31" xfId="82" applyFont="1" applyFill="1" applyBorder="1" applyAlignment="1" quotePrefix="1">
      <alignment horizontal="left" vertical="center" wrapText="1"/>
      <protection/>
    </xf>
    <xf numFmtId="0" fontId="10" fillId="0" borderId="31" xfId="82" applyFont="1" applyFill="1" applyBorder="1" applyAlignment="1">
      <alignment horizontal="center" vertical="center"/>
      <protection/>
    </xf>
    <xf numFmtId="0" fontId="10" fillId="0" borderId="34" xfId="0" applyFont="1" applyFill="1" applyBorder="1" applyAlignment="1" quotePrefix="1">
      <alignment horizontal="center" vertical="center"/>
    </xf>
    <xf numFmtId="0" fontId="12" fillId="0" borderId="14" xfId="0" applyFont="1" applyFill="1" applyBorder="1" applyAlignment="1">
      <alignment horizontal="left" vertical="center" wrapText="1"/>
    </xf>
    <xf numFmtId="4" fontId="0" fillId="0" borderId="35" xfId="0" applyNumberFormat="1" applyFill="1" applyBorder="1" applyAlignment="1">
      <alignment/>
    </xf>
    <xf numFmtId="0" fontId="5" fillId="0" borderId="32" xfId="102" applyFont="1" applyFill="1" applyBorder="1">
      <alignment/>
      <protection/>
    </xf>
    <xf numFmtId="0" fontId="5" fillId="0" borderId="33" xfId="102" applyFont="1" applyFill="1" applyBorder="1">
      <alignment/>
      <protection/>
    </xf>
    <xf numFmtId="4" fontId="4" fillId="0" borderId="36" xfId="102" applyNumberFormat="1" applyFont="1" applyFill="1" applyBorder="1">
      <alignment/>
      <protection/>
    </xf>
    <xf numFmtId="4" fontId="11" fillId="0" borderId="32" xfId="79" applyNumberFormat="1" applyFont="1" applyFill="1" applyBorder="1">
      <alignment/>
      <protection/>
    </xf>
    <xf numFmtId="4" fontId="11" fillId="0" borderId="37" xfId="79" applyNumberFormat="1" applyFont="1" applyFill="1" applyBorder="1">
      <alignment/>
      <protection/>
    </xf>
    <xf numFmtId="4" fontId="4" fillId="0" borderId="38" xfId="102" applyNumberFormat="1" applyFont="1" applyFill="1" applyBorder="1">
      <alignment/>
      <protection/>
    </xf>
    <xf numFmtId="0" fontId="10" fillId="0" borderId="31" xfId="82" applyFont="1" applyFill="1" applyBorder="1" applyAlignment="1" quotePrefix="1">
      <alignment horizontal="center" vertical="center"/>
      <protection/>
    </xf>
    <xf numFmtId="172" fontId="10" fillId="0" borderId="14" xfId="79" applyNumberFormat="1" applyFont="1" applyFill="1" applyBorder="1" applyAlignment="1" quotePrefix="1">
      <alignment horizontal="left" vertical="center" wrapText="1"/>
      <protection/>
    </xf>
    <xf numFmtId="0" fontId="4" fillId="0" borderId="33" xfId="102" applyFont="1" applyFill="1" applyBorder="1" applyAlignment="1">
      <alignment horizontal="center" wrapText="1"/>
      <protection/>
    </xf>
    <xf numFmtId="0" fontId="5" fillId="0" borderId="39" xfId="102" applyFont="1" applyFill="1" applyBorder="1">
      <alignment/>
      <protection/>
    </xf>
    <xf numFmtId="0" fontId="5" fillId="0" borderId="35" xfId="102" applyFont="1" applyFill="1" applyBorder="1" applyAlignment="1">
      <alignment wrapText="1"/>
      <protection/>
    </xf>
    <xf numFmtId="0" fontId="3" fillId="0" borderId="35" xfId="79" applyFill="1" applyBorder="1" applyAlignment="1">
      <alignment horizontal="center"/>
      <protection/>
    </xf>
    <xf numFmtId="4" fontId="5" fillId="0" borderId="35" xfId="102" applyNumberFormat="1" applyFont="1" applyFill="1" applyBorder="1">
      <alignment/>
      <protection/>
    </xf>
    <xf numFmtId="4" fontId="3" fillId="0" borderId="0" xfId="79" applyNumberFormat="1" applyFill="1" applyBorder="1">
      <alignment/>
      <protection/>
    </xf>
    <xf numFmtId="0" fontId="3" fillId="0" borderId="0" xfId="79" applyFill="1" applyBorder="1">
      <alignment/>
      <protection/>
    </xf>
    <xf numFmtId="0" fontId="0" fillId="0" borderId="0" xfId="0" applyFill="1" applyBorder="1" applyAlignment="1">
      <alignment/>
    </xf>
    <xf numFmtId="0" fontId="11" fillId="0" borderId="0" xfId="82" applyFont="1" applyFill="1" applyBorder="1" applyAlignment="1">
      <alignment/>
      <protection/>
    </xf>
    <xf numFmtId="0" fontId="3" fillId="0" borderId="0" xfId="82" applyFill="1" applyBorder="1">
      <alignment/>
      <protection/>
    </xf>
    <xf numFmtId="0" fontId="3" fillId="0" borderId="0" xfId="82" applyFont="1" applyFill="1" applyBorder="1" applyAlignment="1">
      <alignment horizontal="center"/>
      <protection/>
    </xf>
    <xf numFmtId="0" fontId="18" fillId="0" borderId="0" xfId="98" applyFont="1" applyFill="1">
      <alignment/>
      <protection/>
    </xf>
    <xf numFmtId="0" fontId="26" fillId="0" borderId="0" xfId="98" applyFont="1" applyFill="1" applyAlignment="1">
      <alignment horizontal="left"/>
      <protection/>
    </xf>
    <xf numFmtId="0" fontId="26" fillId="0" borderId="0" xfId="98" applyFont="1" applyFill="1" applyAlignment="1">
      <alignment horizontal="center"/>
      <protection/>
    </xf>
    <xf numFmtId="4" fontId="18" fillId="0" borderId="0" xfId="98" applyNumberFormat="1" applyFont="1" applyFill="1">
      <alignment/>
      <protection/>
    </xf>
    <xf numFmtId="0" fontId="22" fillId="0" borderId="0" xfId="79" applyFont="1">
      <alignment/>
      <protection/>
    </xf>
    <xf numFmtId="4" fontId="4" fillId="0" borderId="0" xfId="82" applyNumberFormat="1" applyFont="1" applyFill="1" applyBorder="1" applyAlignment="1">
      <alignment/>
      <protection/>
    </xf>
    <xf numFmtId="4" fontId="6" fillId="0" borderId="0" xfId="98" applyNumberFormat="1" applyFont="1" applyFill="1" applyAlignment="1">
      <alignment/>
      <protection/>
    </xf>
    <xf numFmtId="0" fontId="6" fillId="0" borderId="0" xfId="98" applyFont="1" applyFill="1" applyAlignment="1">
      <alignment horizontal="left"/>
      <protection/>
    </xf>
    <xf numFmtId="4" fontId="6" fillId="0" borderId="0" xfId="98" applyNumberFormat="1" applyFont="1" applyFill="1" applyAlignment="1">
      <alignment horizontal="left"/>
      <protection/>
    </xf>
    <xf numFmtId="0" fontId="3" fillId="0" borderId="0" xfId="82" applyFont="1" applyFill="1">
      <alignment/>
      <protection/>
    </xf>
    <xf numFmtId="0" fontId="3" fillId="0" borderId="0" xfId="82" applyFont="1" applyFill="1" applyAlignment="1">
      <alignment horizontal="center"/>
      <protection/>
    </xf>
    <xf numFmtId="4" fontId="3" fillId="0" borderId="0" xfId="82" applyNumberFormat="1" applyFont="1" applyFill="1" applyAlignment="1">
      <alignment horizontal="right"/>
      <protection/>
    </xf>
    <xf numFmtId="0" fontId="11" fillId="0" borderId="0" xfId="82" applyFont="1" applyFill="1">
      <alignment/>
      <protection/>
    </xf>
    <xf numFmtId="0" fontId="11" fillId="0" borderId="40" xfId="82" applyFont="1" applyFill="1" applyBorder="1">
      <alignment/>
      <protection/>
    </xf>
    <xf numFmtId="0" fontId="11" fillId="0" borderId="41" xfId="82" applyFont="1" applyFill="1" applyBorder="1" applyAlignment="1">
      <alignment horizontal="center" wrapText="1"/>
      <protection/>
    </xf>
    <xf numFmtId="0" fontId="11" fillId="0" borderId="41" xfId="82" applyFont="1" applyFill="1" applyBorder="1" applyAlignment="1">
      <alignment horizontal="center"/>
      <protection/>
    </xf>
    <xf numFmtId="4" fontId="11" fillId="0" borderId="41" xfId="82" applyNumberFormat="1" applyFont="1" applyFill="1" applyBorder="1" applyAlignment="1">
      <alignment horizontal="right"/>
      <protection/>
    </xf>
    <xf numFmtId="0" fontId="11" fillId="0" borderId="41" xfId="82" applyFont="1" applyFill="1" applyBorder="1" applyAlignment="1">
      <alignment horizontal="right"/>
      <protection/>
    </xf>
    <xf numFmtId="0" fontId="11" fillId="0" borderId="42" xfId="82" applyFont="1" applyFill="1" applyBorder="1" applyAlignment="1">
      <alignment horizontal="center"/>
      <protection/>
    </xf>
    <xf numFmtId="0" fontId="11" fillId="0" borderId="23" xfId="82" applyFont="1" applyFill="1" applyBorder="1">
      <alignment/>
      <protection/>
    </xf>
    <xf numFmtId="0" fontId="11" fillId="0" borderId="14" xfId="82" applyFont="1" applyFill="1" applyBorder="1" applyAlignment="1">
      <alignment horizontal="center" wrapText="1"/>
      <protection/>
    </xf>
    <xf numFmtId="0" fontId="11" fillId="0" borderId="14" xfId="82" applyFont="1" applyFill="1" applyBorder="1" applyAlignment="1">
      <alignment horizontal="center"/>
      <protection/>
    </xf>
    <xf numFmtId="4" fontId="11" fillId="0" borderId="14" xfId="82" applyNumberFormat="1" applyFont="1" applyFill="1" applyBorder="1" applyAlignment="1">
      <alignment horizontal="right"/>
      <protection/>
    </xf>
    <xf numFmtId="0" fontId="3" fillId="0" borderId="25" xfId="82" applyFont="1" applyFill="1" applyBorder="1">
      <alignment/>
      <protection/>
    </xf>
    <xf numFmtId="0" fontId="11" fillId="0" borderId="14" xfId="82" applyFont="1" applyFill="1" applyBorder="1">
      <alignment/>
      <protection/>
    </xf>
    <xf numFmtId="0" fontId="11" fillId="0" borderId="26" xfId="82" applyFont="1" applyFill="1" applyBorder="1">
      <alignment/>
      <protection/>
    </xf>
    <xf numFmtId="0" fontId="11" fillId="0" borderId="27" xfId="82" applyFont="1" applyFill="1" applyBorder="1">
      <alignment/>
      <protection/>
    </xf>
    <xf numFmtId="0" fontId="11" fillId="0" borderId="27" xfId="82" applyFont="1" applyFill="1" applyBorder="1" applyAlignment="1">
      <alignment horizontal="center"/>
      <protection/>
    </xf>
    <xf numFmtId="4" fontId="11" fillId="0" borderId="27" xfId="82" applyNumberFormat="1" applyFont="1" applyFill="1" applyBorder="1" applyAlignment="1">
      <alignment horizontal="right"/>
      <protection/>
    </xf>
    <xf numFmtId="0" fontId="3" fillId="0" borderId="29" xfId="82" applyFont="1" applyFill="1" applyBorder="1">
      <alignment/>
      <protection/>
    </xf>
    <xf numFmtId="0" fontId="3" fillId="0" borderId="19" xfId="82" applyFont="1" applyFill="1" applyBorder="1">
      <alignment/>
      <protection/>
    </xf>
    <xf numFmtId="0" fontId="3" fillId="0" borderId="19" xfId="82" applyFont="1" applyFill="1" applyBorder="1" applyAlignment="1">
      <alignment horizontal="center"/>
      <protection/>
    </xf>
    <xf numFmtId="4" fontId="3" fillId="0" borderId="19" xfId="82" applyNumberFormat="1" applyFont="1" applyFill="1" applyBorder="1" applyAlignment="1">
      <alignment horizontal="right"/>
      <protection/>
    </xf>
    <xf numFmtId="0" fontId="3" fillId="0" borderId="14" xfId="82" applyFont="1" applyFill="1" applyBorder="1" applyAlignment="1">
      <alignment horizontal="center"/>
      <protection/>
    </xf>
    <xf numFmtId="4" fontId="3" fillId="0" borderId="14" xfId="82" applyNumberFormat="1" applyFont="1" applyFill="1" applyBorder="1" applyAlignment="1">
      <alignment horizontal="right"/>
      <protection/>
    </xf>
    <xf numFmtId="0" fontId="3" fillId="0" borderId="14" xfId="82" applyFont="1" applyFill="1" applyBorder="1">
      <alignment/>
      <protection/>
    </xf>
    <xf numFmtId="0" fontId="27" fillId="0" borderId="14" xfId="0" applyFont="1" applyFill="1" applyBorder="1" applyAlignment="1">
      <alignment/>
    </xf>
    <xf numFmtId="0" fontId="27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0" fontId="3" fillId="0" borderId="0" xfId="82" applyFont="1" applyFill="1" applyBorder="1">
      <alignment/>
      <protection/>
    </xf>
    <xf numFmtId="0" fontId="0" fillId="0" borderId="14" xfId="0" applyFill="1" applyBorder="1" applyAlignment="1">
      <alignment horizontal="right"/>
    </xf>
    <xf numFmtId="0" fontId="5" fillId="0" borderId="14" xfId="0" applyFont="1" applyFill="1" applyBorder="1" applyAlignment="1">
      <alignment horizontal="left" wrapText="1"/>
    </xf>
    <xf numFmtId="4" fontId="3" fillId="0" borderId="0" xfId="82" applyNumberFormat="1" applyFont="1" applyFill="1" applyBorder="1" applyAlignment="1">
      <alignment horizontal="right"/>
      <protection/>
    </xf>
    <xf numFmtId="0" fontId="6" fillId="0" borderId="0" xfId="98" applyFont="1" applyFill="1">
      <alignment/>
      <protection/>
    </xf>
    <xf numFmtId="0" fontId="22" fillId="0" borderId="0" xfId="79" applyFont="1" applyFill="1">
      <alignment/>
      <protection/>
    </xf>
    <xf numFmtId="2" fontId="26" fillId="0" borderId="14" xfId="98" applyNumberFormat="1" applyFont="1" applyFill="1" applyBorder="1" applyAlignment="1">
      <alignment horizontal="center" vertical="center" wrapText="1"/>
      <protection/>
    </xf>
    <xf numFmtId="2" fontId="26" fillId="0" borderId="14" xfId="98" applyNumberFormat="1" applyFont="1" applyFill="1" applyBorder="1" applyAlignment="1">
      <alignment vertical="center" wrapText="1"/>
      <protection/>
    </xf>
    <xf numFmtId="4" fontId="26" fillId="0" borderId="14" xfId="98" applyNumberFormat="1" applyFont="1" applyFill="1" applyBorder="1" applyAlignment="1">
      <alignment vertical="center" wrapText="1"/>
      <protection/>
    </xf>
    <xf numFmtId="2" fontId="26" fillId="0" borderId="14" xfId="98" applyNumberFormat="1" applyFont="1" applyFill="1" applyBorder="1" applyAlignment="1">
      <alignment horizontal="center" wrapText="1"/>
      <protection/>
    </xf>
    <xf numFmtId="2" fontId="26" fillId="0" borderId="14" xfId="98" applyNumberFormat="1" applyFont="1" applyFill="1" applyBorder="1" applyAlignment="1">
      <alignment wrapText="1"/>
      <protection/>
    </xf>
    <xf numFmtId="4" fontId="26" fillId="0" borderId="14" xfId="98" applyNumberFormat="1" applyFont="1" applyFill="1" applyBorder="1" applyAlignment="1">
      <alignment wrapText="1"/>
      <protection/>
    </xf>
    <xf numFmtId="0" fontId="18" fillId="0" borderId="14" xfId="98" applyFont="1" applyFill="1" applyBorder="1" applyAlignment="1">
      <alignment horizontal="center"/>
      <protection/>
    </xf>
    <xf numFmtId="0" fontId="6" fillId="0" borderId="14" xfId="98" applyFont="1" applyFill="1" applyBorder="1" applyAlignment="1">
      <alignment/>
      <protection/>
    </xf>
    <xf numFmtId="4" fontId="18" fillId="0" borderId="14" xfId="98" applyNumberFormat="1" applyFont="1" applyFill="1" applyBorder="1">
      <alignment/>
      <protection/>
    </xf>
    <xf numFmtId="0" fontId="18" fillId="0" borderId="14" xfId="98" applyFont="1" applyFill="1" applyBorder="1">
      <alignment/>
      <protection/>
    </xf>
    <xf numFmtId="4" fontId="18" fillId="0" borderId="14" xfId="98" applyNumberFormat="1" applyFont="1" applyFill="1" applyBorder="1" applyAlignment="1">
      <alignment/>
      <protection/>
    </xf>
    <xf numFmtId="4" fontId="26" fillId="0" borderId="14" xfId="98" applyNumberFormat="1" applyFont="1" applyFill="1" applyBorder="1" applyAlignment="1">
      <alignment/>
      <protection/>
    </xf>
    <xf numFmtId="4" fontId="26" fillId="0" borderId="0" xfId="98" applyNumberFormat="1" applyFont="1" applyFill="1" applyBorder="1" applyAlignment="1">
      <alignment/>
      <protection/>
    </xf>
    <xf numFmtId="4" fontId="26" fillId="0" borderId="14" xfId="98" applyNumberFormat="1" applyFont="1" applyFill="1" applyBorder="1" applyAlignment="1">
      <alignment horizontal="center" vertical="center" wrapText="1"/>
      <protection/>
    </xf>
    <xf numFmtId="0" fontId="6" fillId="0" borderId="14" xfId="98" applyFont="1" applyFill="1" applyBorder="1" applyAlignment="1">
      <alignment wrapText="1"/>
      <protection/>
    </xf>
    <xf numFmtId="0" fontId="6" fillId="0" borderId="14" xfId="98" applyFont="1" applyFill="1" applyBorder="1" applyAlignment="1">
      <alignment horizontal="center" wrapText="1"/>
      <protection/>
    </xf>
    <xf numFmtId="0" fontId="6" fillId="0" borderId="14" xfId="98" applyFont="1" applyFill="1" applyBorder="1" applyAlignment="1">
      <alignment horizontal="right" wrapText="1"/>
      <protection/>
    </xf>
    <xf numFmtId="0" fontId="26" fillId="0" borderId="14" xfId="98" applyFont="1" applyFill="1" applyBorder="1" applyAlignment="1">
      <alignment horizontal="center"/>
      <protection/>
    </xf>
    <xf numFmtId="0" fontId="28" fillId="0" borderId="14" xfId="98" applyFont="1" applyFill="1" applyBorder="1" applyAlignment="1">
      <alignment wrapText="1"/>
      <protection/>
    </xf>
    <xf numFmtId="9" fontId="28" fillId="0" borderId="14" xfId="98" applyNumberFormat="1" applyFont="1" applyFill="1" applyBorder="1" applyAlignment="1">
      <alignment horizontal="center" wrapText="1"/>
      <protection/>
    </xf>
    <xf numFmtId="0" fontId="26" fillId="0" borderId="14" xfId="98" applyFont="1" applyFill="1" applyBorder="1">
      <alignment/>
      <protection/>
    </xf>
    <xf numFmtId="4" fontId="26" fillId="0" borderId="14" xfId="98" applyNumberFormat="1" applyFont="1" applyFill="1" applyBorder="1">
      <alignment/>
      <protection/>
    </xf>
    <xf numFmtId="4" fontId="26" fillId="0" borderId="0" xfId="98" applyNumberFormat="1" applyFont="1" applyFill="1">
      <alignment/>
      <protection/>
    </xf>
    <xf numFmtId="0" fontId="26" fillId="0" borderId="0" xfId="98" applyFont="1" applyFill="1">
      <alignment/>
      <protection/>
    </xf>
    <xf numFmtId="0" fontId="18" fillId="0" borderId="0" xfId="98" applyFont="1" applyFill="1" applyAlignment="1">
      <alignment horizontal="center"/>
      <protection/>
    </xf>
    <xf numFmtId="0" fontId="0" fillId="0" borderId="11" xfId="0" applyFont="1" applyFill="1" applyBorder="1" applyAlignment="1">
      <alignment/>
    </xf>
    <xf numFmtId="0" fontId="0" fillId="0" borderId="43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4" fontId="0" fillId="0" borderId="0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4" fontId="0" fillId="0" borderId="14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horizontal="center"/>
    </xf>
    <xf numFmtId="4" fontId="11" fillId="0" borderId="37" xfId="0" applyNumberFormat="1" applyFon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4" fontId="5" fillId="0" borderId="31" xfId="79" applyNumberFormat="1" applyFont="1" applyFill="1" applyBorder="1">
      <alignment/>
      <protection/>
    </xf>
    <xf numFmtId="4" fontId="3" fillId="0" borderId="20" xfId="79" applyNumberFormat="1" applyFill="1" applyBorder="1">
      <alignment/>
      <protection/>
    </xf>
    <xf numFmtId="4" fontId="4" fillId="0" borderId="33" xfId="79" applyNumberFormat="1" applyFont="1" applyFill="1" applyBorder="1">
      <alignment/>
      <protection/>
    </xf>
    <xf numFmtId="4" fontId="5" fillId="0" borderId="35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3" fillId="0" borderId="37" xfId="0" applyNumberFormat="1" applyFont="1" applyFill="1" applyBorder="1" applyAlignment="1">
      <alignment/>
    </xf>
    <xf numFmtId="0" fontId="4" fillId="0" borderId="34" xfId="82" applyFont="1" applyFill="1" applyBorder="1" applyAlignment="1">
      <alignment horizontal="center"/>
      <protection/>
    </xf>
    <xf numFmtId="0" fontId="4" fillId="0" borderId="35" xfId="82" applyFont="1" applyFill="1" applyBorder="1" applyAlignment="1">
      <alignment horizontal="center"/>
      <protection/>
    </xf>
    <xf numFmtId="4" fontId="4" fillId="0" borderId="35" xfId="82" applyNumberFormat="1" applyFont="1" applyFill="1" applyBorder="1" applyAlignment="1">
      <alignment horizontal="center" wrapText="1"/>
      <protection/>
    </xf>
    <xf numFmtId="0" fontId="43" fillId="0" borderId="14" xfId="0" applyFont="1" applyBorder="1" applyAlignment="1">
      <alignment vertical="top" wrapText="1"/>
    </xf>
    <xf numFmtId="4" fontId="3" fillId="0" borderId="34" xfId="79" applyNumberFormat="1" applyFill="1" applyBorder="1">
      <alignment/>
      <protection/>
    </xf>
    <xf numFmtId="4" fontId="5" fillId="0" borderId="20" xfId="0" applyNumberFormat="1" applyFont="1" applyFill="1" applyBorder="1" applyAlignment="1">
      <alignment/>
    </xf>
    <xf numFmtId="4" fontId="18" fillId="0" borderId="0" xfId="98" applyNumberFormat="1" applyFont="1" applyFill="1" applyBorder="1">
      <alignment/>
      <protection/>
    </xf>
    <xf numFmtId="0" fontId="18" fillId="0" borderId="0" xfId="98" applyFont="1" applyFill="1" applyBorder="1">
      <alignment/>
      <protection/>
    </xf>
    <xf numFmtId="3" fontId="0" fillId="0" borderId="0" xfId="0" applyNumberFormat="1" applyFill="1" applyBorder="1" applyAlignment="1">
      <alignment/>
    </xf>
    <xf numFmtId="4" fontId="18" fillId="0" borderId="35" xfId="98" applyNumberFormat="1" applyFont="1" applyFill="1" applyBorder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5" fillId="0" borderId="43" xfId="0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left"/>
      <protection/>
    </xf>
    <xf numFmtId="0" fontId="3" fillId="0" borderId="24" xfId="82" applyFont="1" applyFill="1" applyBorder="1" applyAlignment="1">
      <alignment horizontal="center"/>
      <protection/>
    </xf>
    <xf numFmtId="4" fontId="4" fillId="0" borderId="33" xfId="82" applyNumberFormat="1" applyFont="1" applyFill="1" applyBorder="1">
      <alignment/>
      <protection/>
    </xf>
    <xf numFmtId="4" fontId="14" fillId="0" borderId="33" xfId="0" applyNumberFormat="1" applyFont="1" applyFill="1" applyBorder="1" applyAlignment="1">
      <alignment/>
    </xf>
    <xf numFmtId="0" fontId="6" fillId="0" borderId="0" xfId="98" applyFont="1" applyFill="1" applyAlignment="1">
      <alignment horizontal="left"/>
      <protection/>
    </xf>
    <xf numFmtId="1" fontId="18" fillId="0" borderId="14" xfId="98" applyNumberFormat="1" applyFont="1" applyFill="1" applyBorder="1" applyAlignment="1">
      <alignment horizontal="center" vertical="center" wrapText="1"/>
      <protection/>
    </xf>
    <xf numFmtId="2" fontId="26" fillId="0" borderId="24" xfId="98" applyNumberFormat="1" applyFont="1" applyFill="1" applyBorder="1" applyAlignment="1">
      <alignment horizontal="center" vertical="center" wrapText="1"/>
      <protection/>
    </xf>
    <xf numFmtId="2" fontId="26" fillId="0" borderId="45" xfId="98" applyNumberFormat="1" applyFont="1" applyFill="1" applyBorder="1" applyAlignment="1">
      <alignment horizontal="center" vertical="center" wrapText="1"/>
      <protection/>
    </xf>
    <xf numFmtId="0" fontId="6" fillId="0" borderId="14" xfId="98" applyFont="1" applyFill="1" applyBorder="1" applyAlignment="1">
      <alignment horizontal="center" wrapText="1"/>
      <protection/>
    </xf>
    <xf numFmtId="0" fontId="18" fillId="0" borderId="0" xfId="98" applyFont="1" applyFill="1" applyAlignment="1">
      <alignment horizontal="left" wrapText="1"/>
      <protection/>
    </xf>
    <xf numFmtId="0" fontId="6" fillId="0" borderId="0" xfId="98" applyFont="1" applyFill="1" applyAlignment="1">
      <alignment/>
      <protection/>
    </xf>
    <xf numFmtId="2" fontId="26" fillId="0" borderId="14" xfId="98" applyNumberFormat="1" applyFont="1" applyFill="1" applyBorder="1" applyAlignment="1">
      <alignment horizontal="center" vertical="center" wrapText="1"/>
      <protection/>
    </xf>
    <xf numFmtId="0" fontId="7" fillId="0" borderId="46" xfId="79" applyFont="1" applyFill="1" applyBorder="1" applyAlignment="1">
      <alignment horizontal="center" vertical="center" shrinkToFit="1"/>
      <protection/>
    </xf>
    <xf numFmtId="0" fontId="7" fillId="0" borderId="17" xfId="79" applyFont="1" applyFill="1" applyBorder="1" applyAlignment="1">
      <alignment horizontal="center" vertical="center" shrinkToFit="1"/>
      <protection/>
    </xf>
    <xf numFmtId="0" fontId="7" fillId="0" borderId="4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shrinkToFit="1"/>
    </xf>
    <xf numFmtId="4" fontId="4" fillId="0" borderId="48" xfId="82" applyNumberFormat="1" applyFont="1" applyFill="1" applyBorder="1" applyAlignment="1">
      <alignment horizontal="center"/>
      <protection/>
    </xf>
    <xf numFmtId="4" fontId="4" fillId="0" borderId="49" xfId="82" applyNumberFormat="1" applyFont="1" applyFill="1" applyBorder="1" applyAlignment="1">
      <alignment horizontal="center"/>
      <protection/>
    </xf>
    <xf numFmtId="4" fontId="4" fillId="0" borderId="50" xfId="82" applyNumberFormat="1" applyFont="1" applyFill="1" applyBorder="1" applyAlignment="1">
      <alignment horizontal="center"/>
      <protection/>
    </xf>
    <xf numFmtId="0" fontId="3" fillId="0" borderId="0" xfId="82" applyFill="1" applyBorder="1" applyAlignment="1">
      <alignment wrapText="1"/>
      <protection/>
    </xf>
    <xf numFmtId="0" fontId="3" fillId="0" borderId="0" xfId="79" applyFill="1" applyAlignment="1">
      <alignment wrapText="1"/>
      <protection/>
    </xf>
    <xf numFmtId="0" fontId="11" fillId="0" borderId="0" xfId="82" applyFont="1" applyFill="1" applyBorder="1" applyAlignment="1">
      <alignment horizontal="left"/>
      <protection/>
    </xf>
  </cellXfs>
  <cellStyles count="14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urrency" xfId="63"/>
    <cellStyle name="Currency [0]" xfId="64"/>
    <cellStyle name="Currency 2" xfId="65"/>
    <cellStyle name="Emphasis 1" xfId="66"/>
    <cellStyle name="Emphasis 2" xfId="67"/>
    <cellStyle name="Emphasis 3" xfId="68"/>
    <cellStyle name="Euro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Neutral" xfId="78"/>
    <cellStyle name="Normal 10" xfId="79"/>
    <cellStyle name="Normal 16" xfId="80"/>
    <cellStyle name="Normal 17" xfId="81"/>
    <cellStyle name="Normal 2" xfId="82"/>
    <cellStyle name="Normal 2 2" xfId="83"/>
    <cellStyle name="Normal 2 2 2" xfId="84"/>
    <cellStyle name="Normal 2 2_ATv Project Ltd" xfId="85"/>
    <cellStyle name="Normal 2 3" xfId="86"/>
    <cellStyle name="Normal 2_ATv Project Ltd" xfId="87"/>
    <cellStyle name="Normal 3" xfId="88"/>
    <cellStyle name="Normal 3 2" xfId="89"/>
    <cellStyle name="Normal 3 2 2" xfId="90"/>
    <cellStyle name="Normal 3 2 3" xfId="91"/>
    <cellStyle name="Normal 3 3" xfId="92"/>
    <cellStyle name="Normal 3 4" xfId="93"/>
    <cellStyle name="Normal 3_ATv Project Ltd" xfId="94"/>
    <cellStyle name="Normal 4" xfId="95"/>
    <cellStyle name="Normal 4 2" xfId="96"/>
    <cellStyle name="Normal 4_LoansBDDMar12" xfId="97"/>
    <cellStyle name="Normal 5" xfId="98"/>
    <cellStyle name="Normal 5 2" xfId="99"/>
    <cellStyle name="Normal 5_NL-35 Mar12" xfId="100"/>
    <cellStyle name="Normal 6" xfId="101"/>
    <cellStyle name="Normal 7" xfId="102"/>
    <cellStyle name="Normal 8" xfId="103"/>
    <cellStyle name="Normal 9" xfId="104"/>
    <cellStyle name="Note" xfId="105"/>
    <cellStyle name="Output" xfId="106"/>
    <cellStyle name="Percent" xfId="107"/>
    <cellStyle name="Percent 2" xfId="108"/>
    <cellStyle name="SAPBEXaggData" xfId="109"/>
    <cellStyle name="SAPBEXaggDataEmph" xfId="110"/>
    <cellStyle name="SAPBEXaggItem" xfId="111"/>
    <cellStyle name="SAPBEXaggItemX" xfId="112"/>
    <cellStyle name="SAPBEXchaText" xfId="113"/>
    <cellStyle name="SAPBEXexcBad7" xfId="114"/>
    <cellStyle name="SAPBEXexcBad8" xfId="115"/>
    <cellStyle name="SAPBEXexcBad9" xfId="116"/>
    <cellStyle name="SAPBEXexcCritical4" xfId="117"/>
    <cellStyle name="SAPBEXexcCritical5" xfId="118"/>
    <cellStyle name="SAPBEXexcCritical6" xfId="119"/>
    <cellStyle name="SAPBEXexcGood1" xfId="120"/>
    <cellStyle name="SAPBEXexcGood2" xfId="121"/>
    <cellStyle name="SAPBEXexcGood3" xfId="122"/>
    <cellStyle name="SAPBEXfilterDrill" xfId="123"/>
    <cellStyle name="SAPBEXfilterItem" xfId="124"/>
    <cellStyle name="SAPBEXfilterText" xfId="125"/>
    <cellStyle name="SAPBEXformats" xfId="126"/>
    <cellStyle name="SAPBEXheaderItem" xfId="127"/>
    <cellStyle name="SAPBEXheaderText" xfId="128"/>
    <cellStyle name="SAPBEXHLevel0" xfId="129"/>
    <cellStyle name="SAPBEXHLevel0X" xfId="130"/>
    <cellStyle name="SAPBEXHLevel1" xfId="131"/>
    <cellStyle name="SAPBEXHLevel1X" xfId="132"/>
    <cellStyle name="SAPBEXHLevel2" xfId="133"/>
    <cellStyle name="SAPBEXHLevel2X" xfId="134"/>
    <cellStyle name="SAPBEXHLevel3" xfId="135"/>
    <cellStyle name="SAPBEXHLevel3X" xfId="136"/>
    <cellStyle name="SAPBEXinputData" xfId="137"/>
    <cellStyle name="SAPBEXItemHeader" xfId="138"/>
    <cellStyle name="SAPBEXresData" xfId="139"/>
    <cellStyle name="SAPBEXresDataEmph" xfId="140"/>
    <cellStyle name="SAPBEXresItem" xfId="141"/>
    <cellStyle name="SAPBEXresItemX" xfId="142"/>
    <cellStyle name="SAPBEXstdData" xfId="143"/>
    <cellStyle name="SAPBEXstdDataEmph" xfId="144"/>
    <cellStyle name="SAPBEXstdItem" xfId="145"/>
    <cellStyle name="SAPBEXstdItemX" xfId="146"/>
    <cellStyle name="SAPBEXtitle" xfId="147"/>
    <cellStyle name="SAPBEXunassignedItem" xfId="148"/>
    <cellStyle name="SAPBEXundefined" xfId="149"/>
    <cellStyle name="Sheet Title" xfId="150"/>
    <cellStyle name="Style 1" xfId="151"/>
    <cellStyle name="Title" xfId="152"/>
    <cellStyle name="Total" xfId="153"/>
    <cellStyle name="Warning Text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EWUSER\Desktop\Book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EWUSER\My%20Documents\Sweat%20&amp;%20Blood\Miscellaneous\Front%20Office\PREF0708_RVW_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VW_PREF_07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58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.140625" style="119" bestFit="1" customWidth="1"/>
    <col min="2" max="2" width="37.00390625" style="119" customWidth="1"/>
    <col min="3" max="3" width="11.7109375" style="119" customWidth="1"/>
    <col min="4" max="4" width="8.421875" style="119" bestFit="1" customWidth="1"/>
    <col min="5" max="5" width="18.140625" style="119" customWidth="1"/>
    <col min="6" max="6" width="17.8515625" style="119" customWidth="1"/>
    <col min="7" max="7" width="17.57421875" style="122" customWidth="1"/>
    <col min="8" max="8" width="6.7109375" style="119" customWidth="1"/>
    <col min="9" max="9" width="17.7109375" style="119" customWidth="1"/>
    <col min="10" max="10" width="19.57421875" style="122" customWidth="1"/>
    <col min="11" max="11" width="16.421875" style="122" bestFit="1" customWidth="1"/>
    <col min="12" max="16384" width="9.140625" style="119" customWidth="1"/>
  </cols>
  <sheetData>
    <row r="2" spans="2:6" ht="12.75">
      <c r="B2" s="120" t="s">
        <v>354</v>
      </c>
      <c r="C2" s="121"/>
      <c r="F2" s="119" t="s">
        <v>355</v>
      </c>
    </row>
    <row r="3" spans="1:5" ht="12.75">
      <c r="A3" s="119" t="s">
        <v>307</v>
      </c>
      <c r="E3" s="121"/>
    </row>
    <row r="4" spans="1:7" ht="12.75">
      <c r="A4" s="163" t="s">
        <v>308</v>
      </c>
      <c r="B4" s="13"/>
      <c r="C4" s="5" t="s">
        <v>2</v>
      </c>
      <c r="D4" s="5"/>
      <c r="E4" s="5"/>
      <c r="F4" s="5"/>
      <c r="G4" s="124"/>
    </row>
    <row r="5" spans="1:4" ht="12.75">
      <c r="A5" s="163" t="s">
        <v>309</v>
      </c>
      <c r="B5" s="13"/>
      <c r="C5" s="13">
        <v>556</v>
      </c>
      <c r="D5" s="13"/>
    </row>
    <row r="6" spans="1:7" ht="12.75">
      <c r="A6" s="163" t="s">
        <v>310</v>
      </c>
      <c r="B6" s="13"/>
      <c r="C6" s="13" t="s">
        <v>435</v>
      </c>
      <c r="D6" s="13"/>
      <c r="E6" s="13"/>
      <c r="F6" s="13"/>
      <c r="G6" s="125"/>
    </row>
    <row r="7" spans="1:7" ht="12.75">
      <c r="A7" s="163" t="s">
        <v>311</v>
      </c>
      <c r="B7" s="13"/>
      <c r="C7" s="13"/>
      <c r="D7" s="13"/>
      <c r="E7" s="13"/>
      <c r="F7" s="13"/>
      <c r="G7" s="125"/>
    </row>
    <row r="8" spans="1:7" ht="12.75">
      <c r="A8" s="230" t="s">
        <v>312</v>
      </c>
      <c r="B8" s="230"/>
      <c r="C8" s="13"/>
      <c r="D8" s="126"/>
      <c r="E8" s="126"/>
      <c r="F8" s="126"/>
      <c r="G8" s="127"/>
    </row>
    <row r="9" spans="1:8" ht="12.75">
      <c r="A9" s="230" t="s">
        <v>313</v>
      </c>
      <c r="B9" s="230"/>
      <c r="F9" s="13" t="s">
        <v>440</v>
      </c>
      <c r="G9" s="125"/>
      <c r="H9" s="13"/>
    </row>
    <row r="11" spans="1:6" ht="12.75">
      <c r="A11" s="164" t="s">
        <v>356</v>
      </c>
      <c r="B11" s="165" t="s">
        <v>357</v>
      </c>
      <c r="C11" s="231" t="s">
        <v>358</v>
      </c>
      <c r="D11" s="231"/>
      <c r="E11" s="231"/>
      <c r="F11" s="166" t="s">
        <v>359</v>
      </c>
    </row>
    <row r="12" spans="1:6" ht="12.75">
      <c r="A12" s="167" t="s">
        <v>360</v>
      </c>
      <c r="B12" s="168" t="s">
        <v>361</v>
      </c>
      <c r="C12" s="231" t="s">
        <v>362</v>
      </c>
      <c r="D12" s="231"/>
      <c r="E12" s="231"/>
      <c r="F12" s="169" t="s">
        <v>363</v>
      </c>
    </row>
    <row r="13" spans="1:9" ht="12.75">
      <c r="A13" s="170">
        <v>1</v>
      </c>
      <c r="B13" s="171" t="s">
        <v>364</v>
      </c>
      <c r="C13" s="225">
        <v>8</v>
      </c>
      <c r="D13" s="225"/>
      <c r="E13" s="225"/>
      <c r="F13" s="172">
        <v>2065532.38022</v>
      </c>
      <c r="G13" s="211"/>
      <c r="H13" s="211"/>
      <c r="I13" s="211"/>
    </row>
    <row r="14" spans="1:9" ht="12.75">
      <c r="A14" s="170">
        <v>2</v>
      </c>
      <c r="B14" s="171" t="s">
        <v>365</v>
      </c>
      <c r="C14" s="225">
        <v>9</v>
      </c>
      <c r="D14" s="225"/>
      <c r="E14" s="225"/>
      <c r="F14" s="172">
        <v>18961.27146</v>
      </c>
      <c r="G14" s="211"/>
      <c r="H14" s="211"/>
      <c r="I14" s="211"/>
    </row>
    <row r="15" spans="1:9" ht="12.75">
      <c r="A15" s="170">
        <v>3</v>
      </c>
      <c r="B15" s="171" t="s">
        <v>366</v>
      </c>
      <c r="C15" s="225">
        <v>10</v>
      </c>
      <c r="D15" s="225"/>
      <c r="E15" s="225"/>
      <c r="F15" s="172">
        <v>15802.94437</v>
      </c>
      <c r="G15" s="211"/>
      <c r="H15" s="211"/>
      <c r="I15" s="211"/>
    </row>
    <row r="16" spans="1:9" ht="12.75">
      <c r="A16" s="170">
        <v>4</v>
      </c>
      <c r="B16" s="171" t="s">
        <v>367</v>
      </c>
      <c r="C16" s="225"/>
      <c r="D16" s="225"/>
      <c r="E16" s="225"/>
      <c r="F16" s="172">
        <v>0</v>
      </c>
      <c r="G16" s="211"/>
      <c r="H16" s="211"/>
      <c r="I16" s="211"/>
    </row>
    <row r="17" spans="1:9" ht="12.75">
      <c r="A17" s="170"/>
      <c r="B17" s="171" t="s">
        <v>368</v>
      </c>
      <c r="C17" s="225">
        <v>11</v>
      </c>
      <c r="D17" s="225"/>
      <c r="E17" s="225"/>
      <c r="F17" s="172">
        <v>242699.75</v>
      </c>
      <c r="G17" s="211"/>
      <c r="H17" s="211"/>
      <c r="I17" s="211"/>
    </row>
    <row r="18" spans="1:9" ht="12.75">
      <c r="A18" s="170"/>
      <c r="B18" s="171" t="s">
        <v>369</v>
      </c>
      <c r="C18" s="225">
        <v>12</v>
      </c>
      <c r="D18" s="225"/>
      <c r="E18" s="225"/>
      <c r="F18" s="214">
        <v>285080.02652</v>
      </c>
      <c r="G18" s="211"/>
      <c r="H18" s="211"/>
      <c r="I18" s="211"/>
    </row>
    <row r="19" spans="1:9" ht="12.75">
      <c r="A19" s="170">
        <v>5</v>
      </c>
      <c r="B19" s="171" t="s">
        <v>370</v>
      </c>
      <c r="C19" s="225"/>
      <c r="D19" s="225"/>
      <c r="E19" s="225"/>
      <c r="F19" s="172">
        <v>0</v>
      </c>
      <c r="G19" s="211"/>
      <c r="H19" s="211"/>
      <c r="I19" s="212"/>
    </row>
    <row r="20" spans="1:9" ht="12.75">
      <c r="A20" s="173"/>
      <c r="B20" s="171" t="s">
        <v>371</v>
      </c>
      <c r="C20" s="225">
        <v>13</v>
      </c>
      <c r="D20" s="225"/>
      <c r="E20" s="225"/>
      <c r="F20" s="172">
        <v>881195.96033</v>
      </c>
      <c r="G20" s="211"/>
      <c r="H20" s="211"/>
      <c r="I20" s="211"/>
    </row>
    <row r="21" spans="1:9" ht="12.75">
      <c r="A21" s="173"/>
      <c r="B21" s="171" t="s">
        <v>372</v>
      </c>
      <c r="C21" s="225">
        <v>14</v>
      </c>
      <c r="D21" s="225"/>
      <c r="E21" s="225"/>
      <c r="F21" s="172">
        <v>456193.21</v>
      </c>
      <c r="G21" s="211"/>
      <c r="H21" s="211"/>
      <c r="I21" s="211"/>
    </row>
    <row r="22" spans="1:9" ht="12.75">
      <c r="A22" s="173"/>
      <c r="B22" s="171" t="s">
        <v>373</v>
      </c>
      <c r="C22" s="225">
        <v>15</v>
      </c>
      <c r="D22" s="225"/>
      <c r="E22" s="225"/>
      <c r="F22" s="174">
        <v>0</v>
      </c>
      <c r="G22" s="211"/>
      <c r="H22" s="211"/>
      <c r="I22" s="212"/>
    </row>
    <row r="23" spans="1:9" ht="12.75">
      <c r="A23" s="173"/>
      <c r="B23" s="171" t="s">
        <v>374</v>
      </c>
      <c r="C23" s="225"/>
      <c r="D23" s="225"/>
      <c r="E23" s="225"/>
      <c r="F23" s="174"/>
      <c r="G23" s="211"/>
      <c r="H23" s="211"/>
      <c r="I23" s="212"/>
    </row>
    <row r="24" spans="1:9" ht="12.75">
      <c r="A24" s="173"/>
      <c r="B24" s="171" t="s">
        <v>375</v>
      </c>
      <c r="C24" s="225"/>
      <c r="D24" s="225"/>
      <c r="E24" s="225"/>
      <c r="F24" s="175">
        <f>SUM(F13:F23)</f>
        <v>3965465.5429</v>
      </c>
      <c r="G24" s="176"/>
      <c r="H24" s="176"/>
      <c r="I24" s="212"/>
    </row>
    <row r="25" spans="1:9" ht="12.75">
      <c r="A25" s="173"/>
      <c r="B25" s="171" t="s">
        <v>376</v>
      </c>
      <c r="C25" s="225"/>
      <c r="D25" s="225"/>
      <c r="E25" s="225"/>
      <c r="F25" s="174"/>
      <c r="G25" s="211"/>
      <c r="H25" s="211"/>
      <c r="I25" s="212"/>
    </row>
    <row r="26" spans="1:9" ht="12.75">
      <c r="A26" s="170">
        <v>1</v>
      </c>
      <c r="B26" s="171" t="s">
        <v>377</v>
      </c>
      <c r="C26" s="225">
        <v>9</v>
      </c>
      <c r="D26" s="225"/>
      <c r="E26" s="225"/>
      <c r="F26" s="172">
        <v>10154.48595</v>
      </c>
      <c r="G26" s="211"/>
      <c r="H26" s="211"/>
      <c r="I26" s="211"/>
    </row>
    <row r="27" spans="1:9" ht="12.75">
      <c r="A27" s="170">
        <v>2</v>
      </c>
      <c r="B27" s="171" t="s">
        <v>378</v>
      </c>
      <c r="C27" s="225">
        <v>10</v>
      </c>
      <c r="D27" s="225"/>
      <c r="E27" s="225"/>
      <c r="F27" s="172">
        <v>15802.94437</v>
      </c>
      <c r="G27" s="211"/>
      <c r="H27" s="211"/>
      <c r="I27" s="212"/>
    </row>
    <row r="28" spans="1:9" ht="15">
      <c r="A28" s="170">
        <v>3</v>
      </c>
      <c r="B28" s="171" t="s">
        <v>379</v>
      </c>
      <c r="C28" s="225">
        <v>11</v>
      </c>
      <c r="D28" s="225"/>
      <c r="E28" s="225"/>
      <c r="F28" s="172">
        <v>98596.75</v>
      </c>
      <c r="G28" s="211"/>
      <c r="H28" s="211"/>
      <c r="I28" s="213"/>
    </row>
    <row r="29" spans="1:9" ht="12.75">
      <c r="A29" s="170">
        <v>4</v>
      </c>
      <c r="B29" s="171" t="s">
        <v>380</v>
      </c>
      <c r="C29" s="225">
        <v>12</v>
      </c>
      <c r="D29" s="225"/>
      <c r="E29" s="225"/>
      <c r="F29" s="172">
        <v>283368.95633</v>
      </c>
      <c r="G29" s="211"/>
      <c r="H29" s="211"/>
      <c r="I29" s="212"/>
    </row>
    <row r="30" spans="1:9" ht="12.75">
      <c r="A30" s="170">
        <v>5</v>
      </c>
      <c r="B30" s="171" t="s">
        <v>370</v>
      </c>
      <c r="C30" s="225">
        <v>13</v>
      </c>
      <c r="D30" s="225"/>
      <c r="E30" s="225"/>
      <c r="F30" s="174">
        <v>881195.96033</v>
      </c>
      <c r="G30" s="211"/>
      <c r="H30" s="211"/>
      <c r="I30" s="212"/>
    </row>
    <row r="31" spans="1:9" ht="12.75">
      <c r="A31" s="170">
        <v>6</v>
      </c>
      <c r="B31" s="171" t="s">
        <v>381</v>
      </c>
      <c r="C31" s="225">
        <v>14</v>
      </c>
      <c r="D31" s="225"/>
      <c r="E31" s="225"/>
      <c r="F31" s="174">
        <v>456193.21</v>
      </c>
      <c r="G31" s="211"/>
      <c r="H31" s="211"/>
      <c r="I31" s="212"/>
    </row>
    <row r="32" spans="1:9" ht="12.75">
      <c r="A32" s="170">
        <v>7</v>
      </c>
      <c r="B32" s="171" t="s">
        <v>382</v>
      </c>
      <c r="C32" s="225">
        <v>15</v>
      </c>
      <c r="D32" s="225"/>
      <c r="E32" s="225"/>
      <c r="F32" s="174">
        <v>0</v>
      </c>
      <c r="G32" s="211"/>
      <c r="H32" s="211"/>
      <c r="I32" s="212"/>
    </row>
    <row r="33" spans="1:9" ht="12.75">
      <c r="A33" s="170">
        <v>8</v>
      </c>
      <c r="B33" s="171" t="s">
        <v>383</v>
      </c>
      <c r="C33" s="225"/>
      <c r="D33" s="225"/>
      <c r="E33" s="225"/>
      <c r="F33" s="174"/>
      <c r="G33" s="211"/>
      <c r="H33" s="211"/>
      <c r="I33" s="212"/>
    </row>
    <row r="34" spans="1:9" ht="12.75">
      <c r="A34" s="170"/>
      <c r="B34" s="171" t="s">
        <v>384</v>
      </c>
      <c r="C34" s="225"/>
      <c r="D34" s="225"/>
      <c r="E34" s="225"/>
      <c r="F34" s="175">
        <f>SUM(F26:F33)</f>
        <v>1745312.3069799999</v>
      </c>
      <c r="G34" s="176"/>
      <c r="H34" s="176"/>
      <c r="I34" s="212"/>
    </row>
    <row r="35" spans="1:9" ht="12.75">
      <c r="A35" s="170"/>
      <c r="B35" s="171" t="s">
        <v>385</v>
      </c>
      <c r="C35" s="225"/>
      <c r="D35" s="225"/>
      <c r="E35" s="225"/>
      <c r="F35" s="175">
        <f>F24-F34</f>
        <v>2220153.23592</v>
      </c>
      <c r="G35" s="176"/>
      <c r="H35" s="176"/>
      <c r="I35" s="212"/>
    </row>
    <row r="36" spans="7:9" ht="12.75">
      <c r="G36" s="211"/>
      <c r="H36" s="212"/>
      <c r="I36" s="212"/>
    </row>
    <row r="37" spans="1:10" ht="25.5">
      <c r="A37" s="164" t="s">
        <v>356</v>
      </c>
      <c r="B37" s="164" t="s">
        <v>386</v>
      </c>
      <c r="C37" s="164" t="s">
        <v>387</v>
      </c>
      <c r="D37" s="226" t="s">
        <v>388</v>
      </c>
      <c r="E37" s="227"/>
      <c r="F37" s="164" t="s">
        <v>389</v>
      </c>
      <c r="G37" s="177" t="s">
        <v>390</v>
      </c>
      <c r="H37" s="164" t="s">
        <v>391</v>
      </c>
      <c r="I37" s="164" t="s">
        <v>392</v>
      </c>
      <c r="J37" s="177" t="s">
        <v>393</v>
      </c>
    </row>
    <row r="38" spans="2:10" ht="12.75">
      <c r="B38" s="164"/>
      <c r="C38" s="164"/>
      <c r="D38" s="164" t="s">
        <v>394</v>
      </c>
      <c r="E38" s="164" t="s">
        <v>395</v>
      </c>
      <c r="F38" s="164"/>
      <c r="G38" s="177"/>
      <c r="H38" s="164"/>
      <c r="I38" s="164"/>
      <c r="J38" s="177"/>
    </row>
    <row r="39" spans="2:10" ht="12.75">
      <c r="B39" s="164"/>
      <c r="C39" s="164"/>
      <c r="D39" s="164" t="s">
        <v>396</v>
      </c>
      <c r="E39" s="164" t="s">
        <v>397</v>
      </c>
      <c r="F39" s="164" t="s">
        <v>398</v>
      </c>
      <c r="G39" s="177" t="s">
        <v>399</v>
      </c>
      <c r="H39" s="164"/>
      <c r="I39" s="164" t="s">
        <v>400</v>
      </c>
      <c r="J39" s="177" t="s">
        <v>401</v>
      </c>
    </row>
    <row r="40" spans="1:10" ht="25.5">
      <c r="A40" s="170">
        <v>1</v>
      </c>
      <c r="B40" s="178" t="s">
        <v>402</v>
      </c>
      <c r="C40" s="179" t="s">
        <v>403</v>
      </c>
      <c r="D40" s="173"/>
      <c r="E40" s="49">
        <v>60614.421909888</v>
      </c>
      <c r="F40" s="49">
        <v>213907.416450112</v>
      </c>
      <c r="G40" s="172">
        <f>SUM(E40:F40)</f>
        <v>274521.83836</v>
      </c>
      <c r="H40" s="172">
        <f>G40/$G$51*100</f>
        <v>22.008324804453817</v>
      </c>
      <c r="I40" s="172"/>
      <c r="J40" s="172">
        <f>SUM(I40+G40)</f>
        <v>274521.83836</v>
      </c>
    </row>
    <row r="41" spans="1:10" ht="25.5">
      <c r="A41" s="170">
        <v>2</v>
      </c>
      <c r="B41" s="178" t="s">
        <v>404</v>
      </c>
      <c r="C41" s="179" t="s">
        <v>405</v>
      </c>
      <c r="D41" s="173"/>
      <c r="E41" s="172">
        <v>98865.603030432</v>
      </c>
      <c r="F41" s="172">
        <v>348895.28025956795</v>
      </c>
      <c r="G41" s="172">
        <f>SUM(E41:F41)</f>
        <v>447760.88328999997</v>
      </c>
      <c r="H41" s="172">
        <f>G41/$G$51*100</f>
        <v>35.89684162486408</v>
      </c>
      <c r="I41" s="172"/>
      <c r="J41" s="172">
        <f>SUM(I41+G41)</f>
        <v>447760.88328999997</v>
      </c>
    </row>
    <row r="42" spans="1:10" ht="12.75">
      <c r="A42" s="170">
        <v>3</v>
      </c>
      <c r="B42" s="178" t="s">
        <v>406</v>
      </c>
      <c r="C42" s="173"/>
      <c r="D42" s="173"/>
      <c r="E42" s="173"/>
      <c r="F42" s="173"/>
      <c r="G42" s="172"/>
      <c r="H42" s="172"/>
      <c r="I42" s="172"/>
      <c r="J42" s="172"/>
    </row>
    <row r="43" spans="1:10" ht="25.5">
      <c r="A43" s="170"/>
      <c r="B43" s="178" t="s">
        <v>407</v>
      </c>
      <c r="C43" s="179" t="s">
        <v>408</v>
      </c>
      <c r="D43" s="173"/>
      <c r="E43" s="172"/>
      <c r="F43" s="172"/>
      <c r="G43" s="172"/>
      <c r="H43" s="172"/>
      <c r="I43" s="172"/>
      <c r="J43" s="172">
        <f>SUM(I43+G43)</f>
        <v>0</v>
      </c>
    </row>
    <row r="44" spans="1:10" ht="12.75">
      <c r="A44" s="170"/>
      <c r="B44" s="180" t="s">
        <v>409</v>
      </c>
      <c r="C44" s="179"/>
      <c r="D44" s="173"/>
      <c r="E44" s="172">
        <v>23372.121043584</v>
      </c>
      <c r="F44" s="172">
        <v>82479.876436416</v>
      </c>
      <c r="G44" s="172">
        <f>SUM(E44:F44)</f>
        <v>105851.99748</v>
      </c>
      <c r="H44" s="172">
        <f>G44/$G$51*100</f>
        <v>8.486119558492334</v>
      </c>
      <c r="I44" s="172"/>
      <c r="J44" s="172">
        <f>SUM(I44+G44)</f>
        <v>105851.99748</v>
      </c>
    </row>
    <row r="45" spans="1:10" ht="12.75">
      <c r="A45" s="170"/>
      <c r="B45" s="180" t="s">
        <v>410</v>
      </c>
      <c r="C45" s="179"/>
      <c r="D45" s="173"/>
      <c r="E45" s="172"/>
      <c r="F45" s="172"/>
      <c r="G45" s="172">
        <f>SUM(E45:F45)</f>
        <v>0</v>
      </c>
      <c r="H45" s="172">
        <f>G45/$G$51*100</f>
        <v>0</v>
      </c>
      <c r="I45" s="172"/>
      <c r="J45" s="172">
        <f>SUM(I45+G45)</f>
        <v>0</v>
      </c>
    </row>
    <row r="46" spans="1:10" ht="25.5">
      <c r="A46" s="170"/>
      <c r="B46" s="178" t="s">
        <v>411</v>
      </c>
      <c r="C46" s="179" t="s">
        <v>412</v>
      </c>
      <c r="D46" s="173"/>
      <c r="E46" s="172"/>
      <c r="F46" s="172"/>
      <c r="G46" s="172"/>
      <c r="H46" s="172"/>
      <c r="I46" s="172"/>
      <c r="J46" s="172"/>
    </row>
    <row r="47" spans="1:10" ht="12.75">
      <c r="A47" s="170"/>
      <c r="B47" s="180" t="s">
        <v>409</v>
      </c>
      <c r="C47" s="179"/>
      <c r="D47" s="173"/>
      <c r="E47" s="172">
        <v>42154.010816448</v>
      </c>
      <c r="F47" s="172">
        <v>148760.893243552</v>
      </c>
      <c r="G47" s="172">
        <f>SUM(E47:F47)</f>
        <v>190914.90406</v>
      </c>
      <c r="H47" s="172">
        <f>G47/$G$51*100</f>
        <v>15.305584589061393</v>
      </c>
      <c r="I47" s="172">
        <v>103987.81227</v>
      </c>
      <c r="J47" s="172">
        <f>SUM(I47+G47)</f>
        <v>294902.71632999997</v>
      </c>
    </row>
    <row r="48" spans="1:10" ht="12.75">
      <c r="A48" s="170"/>
      <c r="B48" s="180" t="s">
        <v>410</v>
      </c>
      <c r="C48" s="179"/>
      <c r="D48" s="173"/>
      <c r="E48" s="172">
        <v>1148.336434656</v>
      </c>
      <c r="F48" s="172">
        <v>4052.462635344</v>
      </c>
      <c r="G48" s="172">
        <f>SUM(E48:F48)</f>
        <v>5200.79907</v>
      </c>
      <c r="H48" s="172">
        <f>G48/$G$51*100</f>
        <v>0.4169463378908335</v>
      </c>
      <c r="I48" s="172">
        <v>-1196.0075</v>
      </c>
      <c r="J48" s="172">
        <f>SUM(I48+G48)</f>
        <v>4004.7915700000003</v>
      </c>
    </row>
    <row r="49" spans="1:10" ht="25.5" customHeight="1">
      <c r="A49" s="170"/>
      <c r="B49" s="178" t="s">
        <v>413</v>
      </c>
      <c r="C49" s="228" t="s">
        <v>414</v>
      </c>
      <c r="D49" s="173"/>
      <c r="E49" s="172">
        <v>103949.60884876801</v>
      </c>
      <c r="F49" s="172">
        <v>366836.663111232</v>
      </c>
      <c r="G49" s="172">
        <f>SUM(E49:F49)</f>
        <v>470786.27196</v>
      </c>
      <c r="H49" s="172">
        <f>G49/$G$51*100</f>
        <v>37.742779403896485</v>
      </c>
      <c r="I49" s="172">
        <v>863370.40175</v>
      </c>
      <c r="J49" s="172">
        <f>SUM(I49+G49)</f>
        <v>1334156.67371</v>
      </c>
    </row>
    <row r="50" spans="1:10" ht="12.75">
      <c r="A50" s="170"/>
      <c r="B50" s="178" t="s">
        <v>415</v>
      </c>
      <c r="C50" s="228"/>
      <c r="D50" s="173"/>
      <c r="E50" s="172">
        <v>5926.201990944</v>
      </c>
      <c r="F50" s="172">
        <v>20913.480939056</v>
      </c>
      <c r="G50" s="172">
        <f>SUM(E50:F50)</f>
        <v>26839.68293</v>
      </c>
      <c r="H50" s="172">
        <f>G50/$G$51*100</f>
        <v>2.1517284857948984</v>
      </c>
      <c r="I50" s="172">
        <v>6636.49061</v>
      </c>
      <c r="J50" s="172">
        <f>SUM(I50+G50)</f>
        <v>33476.173539999996</v>
      </c>
    </row>
    <row r="51" spans="1:11" s="187" customFormat="1" ht="12.75">
      <c r="A51" s="181"/>
      <c r="B51" s="182" t="s">
        <v>416</v>
      </c>
      <c r="C51" s="183">
        <v>1</v>
      </c>
      <c r="D51" s="184"/>
      <c r="E51" s="185">
        <f aca="true" t="shared" si="0" ref="E51:J51">SUM(E41:E50)</f>
        <v>275415.882164832</v>
      </c>
      <c r="F51" s="185">
        <f>SUM(F41:F50)</f>
        <v>971938.656625168</v>
      </c>
      <c r="G51" s="185">
        <f t="shared" si="0"/>
        <v>1247354.5387899997</v>
      </c>
      <c r="H51" s="185">
        <f t="shared" si="0"/>
        <v>100.00000000000003</v>
      </c>
      <c r="I51" s="185">
        <f t="shared" si="0"/>
        <v>972798.69713</v>
      </c>
      <c r="J51" s="185">
        <f t="shared" si="0"/>
        <v>2220153.23592</v>
      </c>
      <c r="K51" s="186"/>
    </row>
    <row r="53" ht="12.75">
      <c r="D53" s="188" t="s">
        <v>417</v>
      </c>
    </row>
    <row r="54" spans="1:10" ht="25.5" customHeight="1">
      <c r="A54" s="229" t="s">
        <v>418</v>
      </c>
      <c r="B54" s="229"/>
      <c r="C54" s="229"/>
      <c r="D54" s="229"/>
      <c r="E54" s="229"/>
      <c r="F54" s="229"/>
      <c r="G54" s="229"/>
      <c r="H54" s="229"/>
      <c r="I54" s="229"/>
      <c r="J54" s="229"/>
    </row>
    <row r="56" spans="1:10" ht="12.75">
      <c r="A56" s="162" t="s">
        <v>350</v>
      </c>
      <c r="H56" s="224" t="s">
        <v>351</v>
      </c>
      <c r="I56" s="224"/>
      <c r="J56" s="224"/>
    </row>
    <row r="57" spans="8:10" ht="12.75">
      <c r="H57" s="224" t="s">
        <v>352</v>
      </c>
      <c r="I57" s="224"/>
      <c r="J57" s="224"/>
    </row>
    <row r="58" spans="8:10" ht="12.75">
      <c r="H58" s="224" t="s">
        <v>353</v>
      </c>
      <c r="I58" s="224"/>
      <c r="J58" s="224"/>
    </row>
  </sheetData>
  <sheetProtection/>
  <mergeCells count="33">
    <mergeCell ref="C19:E19"/>
    <mergeCell ref="C20:E20"/>
    <mergeCell ref="A8:B8"/>
    <mergeCell ref="A9:B9"/>
    <mergeCell ref="C11:E11"/>
    <mergeCell ref="C12:E12"/>
    <mergeCell ref="C13:E13"/>
    <mergeCell ref="C14:E14"/>
    <mergeCell ref="C15:E15"/>
    <mergeCell ref="C16:E16"/>
    <mergeCell ref="C17:E17"/>
    <mergeCell ref="C18:E18"/>
    <mergeCell ref="C31:E31"/>
    <mergeCell ref="C32:E32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H56:J56"/>
    <mergeCell ref="H57:J57"/>
    <mergeCell ref="H58:J58"/>
    <mergeCell ref="C33:E33"/>
    <mergeCell ref="C34:E34"/>
    <mergeCell ref="C35:E35"/>
    <mergeCell ref="D37:E37"/>
    <mergeCell ref="C49:C50"/>
    <mergeCell ref="A54:J54"/>
  </mergeCells>
  <printOptions horizontalCentered="1"/>
  <pageMargins left="0.15748031496062992" right="0.1968503937007874" top="0.3937007874015748" bottom="0.5511811023622047" header="0.31496062992125984" footer="0.275590551181102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R135"/>
  <sheetViews>
    <sheetView zoomScalePageLayoutView="0" workbookViewId="0" topLeftCell="A1">
      <pane xSplit="2" ySplit="12" topLeftCell="C124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:IV16384"/>
    </sheetView>
  </sheetViews>
  <sheetFormatPr defaultColWidth="9.140625" defaultRowHeight="15"/>
  <cols>
    <col min="1" max="1" width="9.140625" style="14" customWidth="1"/>
    <col min="2" max="2" width="21.421875" style="14" customWidth="1"/>
    <col min="3" max="3" width="7.57421875" style="15" customWidth="1"/>
    <col min="4" max="4" width="16.421875" style="16" customWidth="1"/>
    <col min="5" max="5" width="20.7109375" style="16" customWidth="1"/>
    <col min="6" max="6" width="16.00390625" style="16" customWidth="1"/>
    <col min="7" max="7" width="7.28125" style="16" customWidth="1"/>
    <col min="8" max="8" width="8.7109375" style="16" customWidth="1"/>
    <col min="9" max="9" width="16.421875" style="16" customWidth="1"/>
    <col min="10" max="10" width="17.00390625" style="16" customWidth="1"/>
    <col min="11" max="11" width="16.421875" style="16" customWidth="1"/>
    <col min="12" max="12" width="7.421875" style="14" customWidth="1"/>
    <col min="13" max="13" width="5.57421875" style="14" customWidth="1"/>
    <col min="14" max="14" width="12.140625" style="17" customWidth="1"/>
    <col min="15" max="15" width="11.7109375" style="17" customWidth="1"/>
    <col min="16" max="16" width="11.8515625" style="17" customWidth="1"/>
    <col min="17" max="17" width="8.7109375" style="18" bestFit="1" customWidth="1"/>
    <col min="18" max="18" width="7.28125" style="18" bestFit="1" customWidth="1"/>
    <col min="19" max="16384" width="9.140625" style="14" customWidth="1"/>
  </cols>
  <sheetData>
    <row r="2" spans="1:6" s="3" customFormat="1" ht="15" customHeight="1">
      <c r="A2" s="1" t="s">
        <v>0</v>
      </c>
      <c r="B2" s="2"/>
      <c r="C2" s="2"/>
      <c r="D2" s="2"/>
      <c r="E2" s="2"/>
      <c r="F2" s="2"/>
    </row>
    <row r="3" spans="1:18" s="8" customFormat="1" ht="12.75">
      <c r="A3" s="4" t="s">
        <v>1</v>
      </c>
      <c r="B3" s="5"/>
      <c r="C3" s="5" t="s">
        <v>2</v>
      </c>
      <c r="D3" s="6"/>
      <c r="E3" s="6"/>
      <c r="F3" s="6"/>
      <c r="G3" s="6"/>
      <c r="H3" s="6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s="8" customFormat="1" ht="12.75">
      <c r="A4" s="4" t="s">
        <v>3</v>
      </c>
      <c r="B4" s="4"/>
      <c r="C4" s="13" t="s">
        <v>435</v>
      </c>
      <c r="D4" s="9"/>
      <c r="E4" s="9"/>
      <c r="F4" s="9"/>
      <c r="G4" s="9"/>
      <c r="H4" s="9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s="8" customFormat="1" ht="12.75">
      <c r="A5" s="4"/>
      <c r="B5" s="4"/>
      <c r="C5" s="4"/>
      <c r="D5" s="9"/>
      <c r="E5" s="9"/>
      <c r="F5" s="9"/>
      <c r="G5" s="9"/>
      <c r="H5" s="9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8" customFormat="1" ht="12.75">
      <c r="A6" s="5" t="s">
        <v>4</v>
      </c>
      <c r="B6" s="10"/>
      <c r="C6" s="10"/>
      <c r="D6" s="6"/>
      <c r="E6" s="6"/>
      <c r="F6" s="6"/>
      <c r="G6" s="6"/>
      <c r="H6" s="6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s="8" customFormat="1" ht="12.75">
      <c r="A7" s="4" t="s">
        <v>5</v>
      </c>
      <c r="B7" s="11"/>
      <c r="C7" s="11"/>
      <c r="D7" s="12"/>
      <c r="E7" s="12"/>
      <c r="F7" s="12"/>
      <c r="G7" s="12"/>
      <c r="H7" s="12"/>
      <c r="I7" s="7"/>
      <c r="J7" s="7"/>
      <c r="K7" s="7"/>
      <c r="L7" s="7"/>
      <c r="M7" s="7"/>
      <c r="N7" s="7"/>
      <c r="O7" s="7"/>
      <c r="P7" s="13" t="s">
        <v>440</v>
      </c>
      <c r="Q7" s="7"/>
      <c r="R7" s="7"/>
    </row>
    <row r="8" ht="15.75" thickBot="1"/>
    <row r="9" spans="1:18" s="21" customFormat="1" ht="18.75" customHeight="1">
      <c r="A9" s="19" t="s">
        <v>6</v>
      </c>
      <c r="B9" s="20"/>
      <c r="C9" s="20"/>
      <c r="D9" s="232" t="s">
        <v>441</v>
      </c>
      <c r="E9" s="233"/>
      <c r="F9" s="233"/>
      <c r="G9" s="233"/>
      <c r="H9" s="233"/>
      <c r="I9" s="232" t="s">
        <v>442</v>
      </c>
      <c r="J9" s="233"/>
      <c r="K9" s="233"/>
      <c r="L9" s="233"/>
      <c r="M9" s="233"/>
      <c r="N9" s="234" t="s">
        <v>7</v>
      </c>
      <c r="O9" s="235"/>
      <c r="P9" s="235"/>
      <c r="Q9" s="235"/>
      <c r="R9" s="236"/>
    </row>
    <row r="10" spans="1:18" s="21" customFormat="1" ht="12">
      <c r="A10" s="22"/>
      <c r="B10" s="23"/>
      <c r="C10" s="23"/>
      <c r="D10" s="24"/>
      <c r="E10" s="24"/>
      <c r="F10" s="24"/>
      <c r="G10" s="24"/>
      <c r="H10" s="24"/>
      <c r="I10" s="237"/>
      <c r="J10" s="238"/>
      <c r="K10" s="239"/>
      <c r="L10" s="25"/>
      <c r="M10" s="26"/>
      <c r="N10" s="237"/>
      <c r="O10" s="238"/>
      <c r="P10" s="239"/>
      <c r="Q10" s="25"/>
      <c r="R10" s="27"/>
    </row>
    <row r="11" spans="1:18" s="21" customFormat="1" ht="12">
      <c r="A11" s="28" t="s">
        <v>8</v>
      </c>
      <c r="B11" s="29" t="s">
        <v>9</v>
      </c>
      <c r="C11" s="29" t="s">
        <v>10</v>
      </c>
      <c r="D11" s="30" t="s">
        <v>11</v>
      </c>
      <c r="E11" s="30" t="s">
        <v>12</v>
      </c>
      <c r="F11" s="30" t="s">
        <v>13</v>
      </c>
      <c r="G11" s="30" t="s">
        <v>14</v>
      </c>
      <c r="H11" s="31" t="s">
        <v>15</v>
      </c>
      <c r="I11" s="30" t="s">
        <v>11</v>
      </c>
      <c r="J11" s="30" t="s">
        <v>12</v>
      </c>
      <c r="K11" s="30" t="s">
        <v>13</v>
      </c>
      <c r="L11" s="30" t="s">
        <v>14</v>
      </c>
      <c r="M11" s="31" t="s">
        <v>15</v>
      </c>
      <c r="N11" s="30" t="s">
        <v>11</v>
      </c>
      <c r="O11" s="30" t="s">
        <v>12</v>
      </c>
      <c r="P11" s="30" t="s">
        <v>13</v>
      </c>
      <c r="Q11" s="30" t="s">
        <v>14</v>
      </c>
      <c r="R11" s="32" t="s">
        <v>15</v>
      </c>
    </row>
    <row r="12" spans="1:18" s="21" customFormat="1" ht="12.75" thickBot="1">
      <c r="A12" s="33"/>
      <c r="B12" s="34"/>
      <c r="C12" s="34" t="s">
        <v>16</v>
      </c>
      <c r="D12" s="35"/>
      <c r="E12" s="35" t="s">
        <v>17</v>
      </c>
      <c r="F12" s="35" t="s">
        <v>11</v>
      </c>
      <c r="G12" s="35" t="s">
        <v>18</v>
      </c>
      <c r="H12" s="36" t="s">
        <v>18</v>
      </c>
      <c r="I12" s="35"/>
      <c r="J12" s="35" t="s">
        <v>17</v>
      </c>
      <c r="K12" s="35" t="s">
        <v>11</v>
      </c>
      <c r="L12" s="35" t="s">
        <v>18</v>
      </c>
      <c r="M12" s="36" t="s">
        <v>18</v>
      </c>
      <c r="N12" s="35"/>
      <c r="O12" s="35" t="s">
        <v>17</v>
      </c>
      <c r="P12" s="35" t="s">
        <v>11</v>
      </c>
      <c r="Q12" s="35" t="s">
        <v>18</v>
      </c>
      <c r="R12" s="37" t="s">
        <v>18</v>
      </c>
    </row>
    <row r="13" spans="1:18" s="21" customFormat="1" ht="12">
      <c r="A13" s="205"/>
      <c r="B13" s="206"/>
      <c r="C13" s="206"/>
      <c r="D13" s="207"/>
      <c r="E13" s="207"/>
      <c r="F13" s="207"/>
      <c r="G13" s="207"/>
      <c r="H13" s="24"/>
      <c r="I13" s="207"/>
      <c r="J13" s="207"/>
      <c r="K13" s="207"/>
      <c r="L13" s="207"/>
      <c r="M13" s="24"/>
      <c r="N13" s="207"/>
      <c r="O13" s="207"/>
      <c r="P13" s="207"/>
      <c r="Q13" s="207"/>
      <c r="R13" s="24"/>
    </row>
    <row r="14" spans="1:18" ht="18" customHeight="1">
      <c r="A14" s="38" t="s">
        <v>19</v>
      </c>
      <c r="B14" s="39" t="s">
        <v>20</v>
      </c>
      <c r="C14" s="40"/>
      <c r="D14" s="41"/>
      <c r="E14" s="41"/>
      <c r="F14" s="41"/>
      <c r="G14" s="41"/>
      <c r="H14" s="41"/>
      <c r="I14" s="41"/>
      <c r="J14" s="41"/>
      <c r="K14" s="41"/>
      <c r="L14" s="42"/>
      <c r="M14" s="42"/>
      <c r="N14" s="43"/>
      <c r="O14" s="43"/>
      <c r="P14" s="43"/>
      <c r="Q14" s="44"/>
      <c r="R14" s="44"/>
    </row>
    <row r="15" spans="1:18" ht="26.25" customHeight="1">
      <c r="A15" s="45" t="s">
        <v>21</v>
      </c>
      <c r="B15" s="46" t="s">
        <v>22</v>
      </c>
      <c r="C15" s="47" t="s">
        <v>23</v>
      </c>
      <c r="D15" s="48">
        <v>272810.76817</v>
      </c>
      <c r="E15" s="48">
        <v>272810.76817</v>
      </c>
      <c r="F15" s="48">
        <v>5444.48013</v>
      </c>
      <c r="G15" s="49">
        <f>F15/D15*100</f>
        <v>1.9956983980219258</v>
      </c>
      <c r="H15" s="49">
        <f>G15-(G15*33.99%)</f>
        <v>1.317360512534273</v>
      </c>
      <c r="I15" s="48">
        <f>D15</f>
        <v>272810.76817</v>
      </c>
      <c r="J15" s="48">
        <v>272810.76817</v>
      </c>
      <c r="K15" s="48">
        <v>21586.9254</v>
      </c>
      <c r="L15" s="49">
        <f>K15/I15*100</f>
        <v>7.912783481679971</v>
      </c>
      <c r="M15" s="49">
        <f>L15-(L15*33.99%)</f>
        <v>5.223228376256948</v>
      </c>
      <c r="N15" s="50">
        <v>269756.9814543</v>
      </c>
      <c r="O15" s="50">
        <v>257734.42218</v>
      </c>
      <c r="P15" s="50">
        <v>21696.9263786</v>
      </c>
      <c r="Q15" s="50">
        <v>8.043138035437913</v>
      </c>
      <c r="R15" s="50">
        <v>5.309275417192566</v>
      </c>
    </row>
    <row r="16" spans="1:18" ht="19.5" customHeight="1">
      <c r="A16" s="45" t="s">
        <v>24</v>
      </c>
      <c r="B16" s="51" t="s">
        <v>25</v>
      </c>
      <c r="C16" s="47" t="s">
        <v>26</v>
      </c>
      <c r="D16" s="48">
        <v>0</v>
      </c>
      <c r="E16" s="48">
        <v>0</v>
      </c>
      <c r="F16" s="48">
        <v>0</v>
      </c>
      <c r="G16" s="49"/>
      <c r="H16" s="49">
        <v>0</v>
      </c>
      <c r="I16" s="48">
        <f>D16</f>
        <v>0</v>
      </c>
      <c r="J16" s="48">
        <v>0</v>
      </c>
      <c r="K16" s="48">
        <v>0</v>
      </c>
      <c r="L16" s="49"/>
      <c r="M16" s="49">
        <v>0</v>
      </c>
      <c r="N16" s="50">
        <v>0</v>
      </c>
      <c r="O16" s="50">
        <v>0</v>
      </c>
      <c r="P16" s="50">
        <v>0</v>
      </c>
      <c r="Q16" s="50"/>
      <c r="R16" s="50">
        <v>0</v>
      </c>
    </row>
    <row r="17" spans="1:18" ht="27.75" customHeight="1">
      <c r="A17" s="45" t="s">
        <v>27</v>
      </c>
      <c r="B17" s="51" t="s">
        <v>28</v>
      </c>
      <c r="C17" s="47" t="s">
        <v>29</v>
      </c>
      <c r="D17" s="48">
        <v>1711.07019</v>
      </c>
      <c r="E17" s="48">
        <v>1711.07019</v>
      </c>
      <c r="F17" s="48">
        <v>-0.21006</v>
      </c>
      <c r="G17" s="49">
        <f>F17/D17*100</f>
        <v>-0.01227652735858837</v>
      </c>
      <c r="H17" s="49">
        <f>G17-(G17*33.99%)</f>
        <v>-0.008103735709404182</v>
      </c>
      <c r="I17" s="48">
        <f>D17</f>
        <v>1711.07019</v>
      </c>
      <c r="J17" s="48">
        <v>1711.07019</v>
      </c>
      <c r="K17" s="48">
        <v>75.77559</v>
      </c>
      <c r="L17" s="49">
        <f>K17/I17*100</f>
        <v>4.4285494799018155</v>
      </c>
      <c r="M17" s="49">
        <f>L17-(L17*33.99%)</f>
        <v>2.923285511683188</v>
      </c>
      <c r="N17" s="50">
        <v>1711.9221069999999</v>
      </c>
      <c r="O17" s="50">
        <v>1283.5</v>
      </c>
      <c r="P17" s="50">
        <v>101.3180875</v>
      </c>
      <c r="Q17" s="50">
        <v>5.918381863620622</v>
      </c>
      <c r="R17" s="50">
        <v>3.9067238681759724</v>
      </c>
    </row>
    <row r="18" spans="1:18" ht="18.75" customHeight="1" thickBot="1">
      <c r="A18" s="52" t="s">
        <v>30</v>
      </c>
      <c r="B18" s="53" t="s">
        <v>31</v>
      </c>
      <c r="C18" s="47" t="s">
        <v>32</v>
      </c>
      <c r="D18" s="48">
        <v>0</v>
      </c>
      <c r="E18" s="48">
        <v>0</v>
      </c>
      <c r="F18" s="48">
        <v>0</v>
      </c>
      <c r="G18" s="49"/>
      <c r="H18" s="54">
        <v>0</v>
      </c>
      <c r="I18" s="48">
        <f>D18</f>
        <v>0</v>
      </c>
      <c r="J18" s="48">
        <v>0</v>
      </c>
      <c r="K18" s="48">
        <v>0</v>
      </c>
      <c r="L18" s="49"/>
      <c r="M18" s="54">
        <v>0</v>
      </c>
      <c r="N18" s="50">
        <v>0</v>
      </c>
      <c r="O18" s="50">
        <v>0</v>
      </c>
      <c r="P18" s="50">
        <v>0</v>
      </c>
      <c r="Q18" s="50"/>
      <c r="R18" s="50">
        <v>0</v>
      </c>
    </row>
    <row r="19" spans="1:18" ht="13.5" thickBot="1">
      <c r="A19" s="55"/>
      <c r="B19" s="56"/>
      <c r="C19" s="57"/>
      <c r="D19" s="58">
        <f>SUM(D15:D18)</f>
        <v>274521.83836</v>
      </c>
      <c r="E19" s="58">
        <f>SUM(E15:E18)</f>
        <v>274521.83836</v>
      </c>
      <c r="F19" s="58">
        <f>SUM(F15:F18)</f>
        <v>5444.27007</v>
      </c>
      <c r="G19" s="59">
        <f>F19/D19*100</f>
        <v>1.9831828689929367</v>
      </c>
      <c r="H19" s="59">
        <f>G19-(G19*33.99%)</f>
        <v>1.3090990118222374</v>
      </c>
      <c r="I19" s="58">
        <f>SUM(I15:I18)</f>
        <v>274521.83836</v>
      </c>
      <c r="J19" s="58">
        <f>SUM(J15:J18)</f>
        <v>274521.83836</v>
      </c>
      <c r="K19" s="58">
        <f>SUM(K15:K18)</f>
        <v>21662.70099</v>
      </c>
      <c r="L19" s="59">
        <f>K19/I19*100</f>
        <v>7.891066561193635</v>
      </c>
      <c r="M19" s="59">
        <f>L19-(L19*33.99%)</f>
        <v>5.208893037043918</v>
      </c>
      <c r="N19" s="60">
        <v>271468.9035613</v>
      </c>
      <c r="O19" s="60">
        <v>259017.92218</v>
      </c>
      <c r="P19" s="60">
        <v>21798.2444661</v>
      </c>
      <c r="Q19" s="60">
        <v>8.029739016195558</v>
      </c>
      <c r="R19" s="196">
        <v>5.300430724590687</v>
      </c>
    </row>
    <row r="20" spans="1:18" ht="48" customHeight="1">
      <c r="A20" s="61" t="s">
        <v>33</v>
      </c>
      <c r="B20" s="62" t="s">
        <v>34</v>
      </c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3"/>
      <c r="O20" s="43"/>
      <c r="P20" s="43"/>
      <c r="Q20" s="43"/>
      <c r="R20" s="43"/>
    </row>
    <row r="21" spans="1:18" ht="30.75" customHeight="1">
      <c r="A21" s="45" t="s">
        <v>35</v>
      </c>
      <c r="B21" s="46" t="s">
        <v>36</v>
      </c>
      <c r="C21" s="47" t="s">
        <v>37</v>
      </c>
      <c r="D21" s="48">
        <v>15.912</v>
      </c>
      <c r="E21" s="48">
        <v>19.48645</v>
      </c>
      <c r="F21" s="48">
        <v>35.80633</v>
      </c>
      <c r="G21" s="49">
        <f>F21/D21*100</f>
        <v>225.02721216691805</v>
      </c>
      <c r="H21" s="49">
        <f>G21-(G21*33.99%)</f>
        <v>148.5404627513826</v>
      </c>
      <c r="I21" s="48">
        <f>D21</f>
        <v>15.912</v>
      </c>
      <c r="J21" s="48">
        <v>19.48645</v>
      </c>
      <c r="K21" s="48">
        <v>146.41178</v>
      </c>
      <c r="L21" s="49">
        <f>K21/I21*100</f>
        <v>920.1343640020109</v>
      </c>
      <c r="M21" s="49">
        <f>L21-(L21*33.99%)</f>
        <v>607.3806936777273</v>
      </c>
      <c r="N21" s="50">
        <v>2015.912</v>
      </c>
      <c r="O21" s="50">
        <v>1982.0336241280002</v>
      </c>
      <c r="P21" s="50">
        <v>146.81027</v>
      </c>
      <c r="Q21" s="50">
        <v>7.2825733464555995</v>
      </c>
      <c r="R21" s="50">
        <v>4.807226665995341</v>
      </c>
    </row>
    <row r="22" spans="1:18" ht="18.75" customHeight="1">
      <c r="A22" s="45" t="s">
        <v>38</v>
      </c>
      <c r="B22" s="46" t="s">
        <v>39</v>
      </c>
      <c r="C22" s="47" t="s">
        <v>40</v>
      </c>
      <c r="D22" s="48">
        <v>166630.03291</v>
      </c>
      <c r="E22" s="48">
        <v>166630.03291</v>
      </c>
      <c r="F22" s="48">
        <v>3589.7724</v>
      </c>
      <c r="G22" s="49">
        <f>F22/D22*100</f>
        <v>2.1543369687377445</v>
      </c>
      <c r="H22" s="49">
        <f>G22-(G22*33.99%)</f>
        <v>1.422077833063785</v>
      </c>
      <c r="I22" s="48">
        <f>D22</f>
        <v>166630.03291</v>
      </c>
      <c r="J22" s="48">
        <v>166630.03291</v>
      </c>
      <c r="K22" s="48">
        <v>14019.64243</v>
      </c>
      <c r="L22" s="49">
        <f>K22/I22*100</f>
        <v>8.413634796298858</v>
      </c>
      <c r="M22" s="49">
        <f>L22-(L22*33.99%)</f>
        <v>5.553840329036876</v>
      </c>
      <c r="N22" s="50">
        <v>131060.9327525</v>
      </c>
      <c r="O22" s="50">
        <v>127767.0128348</v>
      </c>
      <c r="P22" s="50">
        <v>10632.0444787</v>
      </c>
      <c r="Q22" s="50">
        <v>8.112291172822584</v>
      </c>
      <c r="R22" s="50">
        <v>5.354923403180187</v>
      </c>
    </row>
    <row r="23" spans="1:18" ht="30" customHeight="1">
      <c r="A23" s="45" t="s">
        <v>41</v>
      </c>
      <c r="B23" s="46" t="s">
        <v>42</v>
      </c>
      <c r="C23" s="47" t="s">
        <v>43</v>
      </c>
      <c r="D23" s="48">
        <v>0</v>
      </c>
      <c r="E23" s="48">
        <v>0</v>
      </c>
      <c r="F23" s="48">
        <v>0</v>
      </c>
      <c r="G23" s="49"/>
      <c r="H23" s="49">
        <v>0</v>
      </c>
      <c r="I23" s="48">
        <f>D23</f>
        <v>0</v>
      </c>
      <c r="J23" s="48">
        <v>0</v>
      </c>
      <c r="K23" s="48">
        <v>0</v>
      </c>
      <c r="L23" s="49"/>
      <c r="M23" s="49">
        <v>0</v>
      </c>
      <c r="N23" s="50">
        <v>0</v>
      </c>
      <c r="O23" s="50">
        <v>0</v>
      </c>
      <c r="P23" s="50">
        <v>0</v>
      </c>
      <c r="Q23" s="50"/>
      <c r="R23" s="50">
        <v>0</v>
      </c>
    </row>
    <row r="24" spans="1:18" ht="43.5" customHeight="1">
      <c r="A24" s="45" t="s">
        <v>44</v>
      </c>
      <c r="B24" s="46" t="s">
        <v>45</v>
      </c>
      <c r="C24" s="47" t="s">
        <v>46</v>
      </c>
      <c r="D24" s="48">
        <v>6429.5</v>
      </c>
      <c r="E24" s="48">
        <v>6657.16142</v>
      </c>
      <c r="F24" s="48">
        <v>313.34083</v>
      </c>
      <c r="G24" s="49">
        <f>F24/D24*100</f>
        <v>4.873486740804106</v>
      </c>
      <c r="H24" s="49">
        <f>G24-(G24*33.99%)</f>
        <v>3.2169885976047903</v>
      </c>
      <c r="I24" s="48">
        <f>D24</f>
        <v>6429.5</v>
      </c>
      <c r="J24" s="48">
        <v>6657.16142</v>
      </c>
      <c r="K24" s="48">
        <v>866.20333</v>
      </c>
      <c r="L24" s="49">
        <f>K24/I24*100</f>
        <v>13.472328019286103</v>
      </c>
      <c r="M24" s="49">
        <f>L24-(L24*33.99%)</f>
        <v>8.893083725530756</v>
      </c>
      <c r="N24" s="50">
        <v>9292</v>
      </c>
      <c r="O24" s="50">
        <v>9064.603670900702</v>
      </c>
      <c r="P24" s="50">
        <v>737.15</v>
      </c>
      <c r="Q24" s="50">
        <v>7.933168316831683</v>
      </c>
      <c r="R24" s="50">
        <v>5.2366844059405935</v>
      </c>
    </row>
    <row r="25" spans="1:18" ht="18.75" customHeight="1" thickBot="1">
      <c r="A25" s="52" t="s">
        <v>47</v>
      </c>
      <c r="B25" s="53" t="s">
        <v>48</v>
      </c>
      <c r="C25" s="47" t="s">
        <v>49</v>
      </c>
      <c r="D25" s="48">
        <v>163.60002</v>
      </c>
      <c r="E25" s="48">
        <v>163.60002</v>
      </c>
      <c r="F25" s="48">
        <v>8.198</v>
      </c>
      <c r="G25" s="49">
        <f>F25/D25*100</f>
        <v>5.0110018323958645</v>
      </c>
      <c r="H25" s="54">
        <f>G25</f>
        <v>5.0110018323958645</v>
      </c>
      <c r="I25" s="48">
        <f>D25</f>
        <v>163.60002</v>
      </c>
      <c r="J25" s="48">
        <v>163.60002</v>
      </c>
      <c r="K25" s="48">
        <v>78.528</v>
      </c>
      <c r="L25" s="49">
        <f>K25/I25*100</f>
        <v>47.99999413203006</v>
      </c>
      <c r="M25" s="54">
        <f>L25</f>
        <v>47.99999413203006</v>
      </c>
      <c r="N25" s="50">
        <v>163.60002</v>
      </c>
      <c r="O25" s="50">
        <v>163.60002</v>
      </c>
      <c r="P25" s="50">
        <v>67.076</v>
      </c>
      <c r="Q25" s="50">
        <v>40.999994987775665</v>
      </c>
      <c r="R25" s="197">
        <v>40.999994987775665</v>
      </c>
    </row>
    <row r="26" spans="1:18" ht="15.75" thickBot="1">
      <c r="A26" s="63"/>
      <c r="B26" s="64"/>
      <c r="C26" s="57"/>
      <c r="D26" s="58">
        <f>SUM(D21:D25)</f>
        <v>173239.04493000003</v>
      </c>
      <c r="E26" s="58">
        <f>SUM(E21:E25)</f>
        <v>173470.2808</v>
      </c>
      <c r="F26" s="58">
        <f>SUM(F21:F25)</f>
        <v>3947.1175599999997</v>
      </c>
      <c r="G26" s="59">
        <v>2.041497264698767</v>
      </c>
      <c r="H26" s="60">
        <v>1.347592344427656</v>
      </c>
      <c r="I26" s="58">
        <f>SUM(I21:I25)</f>
        <v>173239.04493000003</v>
      </c>
      <c r="J26" s="58">
        <f>SUM(J21:J25)</f>
        <v>173470.2808</v>
      </c>
      <c r="K26" s="58">
        <f>SUM(K21:K25)</f>
        <v>15110.78554</v>
      </c>
      <c r="L26" s="59">
        <v>2.041497264698767</v>
      </c>
      <c r="M26" s="60">
        <v>1.347592344427656</v>
      </c>
      <c r="N26" s="60">
        <v>142532.44477250002</v>
      </c>
      <c r="O26" s="60">
        <v>138977.25014982873</v>
      </c>
      <c r="P26" s="60">
        <v>11583.080748699998</v>
      </c>
      <c r="Q26" s="60">
        <v>2.041497264698767</v>
      </c>
      <c r="R26" s="196">
        <v>1.347592344427656</v>
      </c>
    </row>
    <row r="27" spans="1:18" ht="66" customHeight="1">
      <c r="A27" s="61" t="s">
        <v>50</v>
      </c>
      <c r="B27" s="65" t="s">
        <v>51</v>
      </c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3"/>
    </row>
    <row r="28" spans="1:18" ht="30.75" customHeight="1">
      <c r="A28" s="45" t="s">
        <v>52</v>
      </c>
      <c r="B28" s="51" t="s">
        <v>53</v>
      </c>
      <c r="C28" s="47" t="s">
        <v>54</v>
      </c>
      <c r="D28" s="48">
        <v>4639.19752</v>
      </c>
      <c r="E28" s="48">
        <v>4580.83216</v>
      </c>
      <c r="F28" s="48">
        <v>141.77815</v>
      </c>
      <c r="G28" s="49">
        <f>F28/D28*100</f>
        <v>3.0560921234498335</v>
      </c>
      <c r="H28" s="49">
        <f>G28-(G28*33.99%)</f>
        <v>2.0173264106892352</v>
      </c>
      <c r="I28" s="48">
        <f aca="true" t="shared" si="0" ref="I28:I33">D28</f>
        <v>4639.19752</v>
      </c>
      <c r="J28" s="48">
        <v>4580.83216</v>
      </c>
      <c r="K28" s="48">
        <v>569.91059</v>
      </c>
      <c r="L28" s="49">
        <f>K28/I28*100</f>
        <v>12.284680433265967</v>
      </c>
      <c r="M28" s="49">
        <f>L28-(L28*33.99%)</f>
        <v>8.109117553998864</v>
      </c>
      <c r="N28" s="48">
        <v>5421.41864</v>
      </c>
      <c r="O28" s="48">
        <v>5287.44528</v>
      </c>
      <c r="P28" s="49">
        <v>641.476645</v>
      </c>
      <c r="Q28" s="49">
        <v>11.832265456629631</v>
      </c>
      <c r="R28" s="50">
        <v>7.810478427921219</v>
      </c>
    </row>
    <row r="29" spans="1:18" ht="45" customHeight="1">
      <c r="A29" s="45" t="s">
        <v>55</v>
      </c>
      <c r="B29" s="46" t="s">
        <v>56</v>
      </c>
      <c r="C29" s="47" t="s">
        <v>57</v>
      </c>
      <c r="D29" s="48">
        <v>109.8667</v>
      </c>
      <c r="E29" s="48">
        <v>99.28058</v>
      </c>
      <c r="F29" s="48">
        <v>4.89009</v>
      </c>
      <c r="G29" s="49">
        <f>F29/D29*100</f>
        <v>4.450930081635291</v>
      </c>
      <c r="H29" s="49">
        <f>G29-(G29*33.99%)</f>
        <v>2.9380589468874554</v>
      </c>
      <c r="I29" s="48">
        <f t="shared" si="0"/>
        <v>109.8667</v>
      </c>
      <c r="J29" s="48">
        <v>99.28058</v>
      </c>
      <c r="K29" s="48">
        <v>19.56035</v>
      </c>
      <c r="L29" s="49">
        <f>K29/I29*100</f>
        <v>17.80371122460218</v>
      </c>
      <c r="M29" s="49">
        <f>L29-(L29*33.99%)</f>
        <v>11.752229779359897</v>
      </c>
      <c r="N29" s="48">
        <v>239.80007</v>
      </c>
      <c r="O29" s="48">
        <v>228.88087968</v>
      </c>
      <c r="P29" s="49">
        <v>28.8360044</v>
      </c>
      <c r="Q29" s="49">
        <v>12.025019175348865</v>
      </c>
      <c r="R29" s="50">
        <v>7.937715157647785</v>
      </c>
    </row>
    <row r="30" spans="1:18" ht="45.75" customHeight="1">
      <c r="A30" s="45" t="s">
        <v>58</v>
      </c>
      <c r="B30" s="46" t="s">
        <v>59</v>
      </c>
      <c r="C30" s="47" t="s">
        <v>60</v>
      </c>
      <c r="D30" s="48">
        <v>0</v>
      </c>
      <c r="E30" s="48">
        <v>0</v>
      </c>
      <c r="F30" s="48">
        <v>0</v>
      </c>
      <c r="G30" s="49"/>
      <c r="H30" s="49">
        <v>0</v>
      </c>
      <c r="I30" s="48">
        <f t="shared" si="0"/>
        <v>0</v>
      </c>
      <c r="J30" s="48">
        <v>0</v>
      </c>
      <c r="K30" s="48">
        <v>0</v>
      </c>
      <c r="L30" s="49"/>
      <c r="M30" s="49">
        <v>0</v>
      </c>
      <c r="N30" s="48">
        <v>0</v>
      </c>
      <c r="O30" s="48">
        <v>0</v>
      </c>
      <c r="P30" s="49">
        <v>0</v>
      </c>
      <c r="Q30" s="49"/>
      <c r="R30" s="50">
        <v>0</v>
      </c>
    </row>
    <row r="31" spans="1:18" ht="45.75" customHeight="1">
      <c r="A31" s="45" t="s">
        <v>61</v>
      </c>
      <c r="B31" s="46" t="s">
        <v>62</v>
      </c>
      <c r="C31" s="47" t="s">
        <v>63</v>
      </c>
      <c r="D31" s="48">
        <v>0</v>
      </c>
      <c r="E31" s="48">
        <v>0</v>
      </c>
      <c r="F31" s="48">
        <v>0</v>
      </c>
      <c r="G31" s="49"/>
      <c r="H31" s="49">
        <v>0</v>
      </c>
      <c r="I31" s="48">
        <f t="shared" si="0"/>
        <v>0</v>
      </c>
      <c r="J31" s="48">
        <v>0</v>
      </c>
      <c r="K31" s="48">
        <v>0</v>
      </c>
      <c r="L31" s="49"/>
      <c r="M31" s="49">
        <v>0</v>
      </c>
      <c r="N31" s="48">
        <v>0</v>
      </c>
      <c r="O31" s="48">
        <v>0</v>
      </c>
      <c r="P31" s="49">
        <v>0</v>
      </c>
      <c r="Q31" s="49"/>
      <c r="R31" s="50">
        <v>0</v>
      </c>
    </row>
    <row r="32" spans="1:18" ht="26.25" customHeight="1">
      <c r="A32" s="45" t="s">
        <v>64</v>
      </c>
      <c r="B32" s="66" t="s">
        <v>65</v>
      </c>
      <c r="C32" s="47" t="s">
        <v>66</v>
      </c>
      <c r="D32" s="48">
        <v>0</v>
      </c>
      <c r="E32" s="48">
        <v>0</v>
      </c>
      <c r="F32" s="48">
        <v>0</v>
      </c>
      <c r="G32" s="49"/>
      <c r="H32" s="49">
        <v>0</v>
      </c>
      <c r="I32" s="48">
        <f t="shared" si="0"/>
        <v>0</v>
      </c>
      <c r="J32" s="48">
        <v>0</v>
      </c>
      <c r="K32" s="48">
        <v>0</v>
      </c>
      <c r="L32" s="49"/>
      <c r="M32" s="49">
        <v>0</v>
      </c>
      <c r="N32" s="48">
        <v>0</v>
      </c>
      <c r="O32" s="48">
        <v>0</v>
      </c>
      <c r="P32" s="49">
        <v>0</v>
      </c>
      <c r="Q32" s="49"/>
      <c r="R32" s="198">
        <v>0</v>
      </c>
    </row>
    <row r="33" spans="1:18" ht="41.25" customHeight="1">
      <c r="A33" s="67" t="s">
        <v>67</v>
      </c>
      <c r="B33" s="46" t="s">
        <v>68</v>
      </c>
      <c r="C33" s="47" t="s">
        <v>69</v>
      </c>
      <c r="D33" s="48">
        <v>500</v>
      </c>
      <c r="E33" s="48">
        <v>500.10412</v>
      </c>
      <c r="F33" s="48">
        <v>11.65068</v>
      </c>
      <c r="G33" s="49"/>
      <c r="H33" s="49">
        <v>0</v>
      </c>
      <c r="I33" s="48">
        <f t="shared" si="0"/>
        <v>500</v>
      </c>
      <c r="J33" s="48">
        <v>500.10412</v>
      </c>
      <c r="K33" s="48">
        <v>47.25</v>
      </c>
      <c r="L33" s="49"/>
      <c r="M33" s="49">
        <v>0</v>
      </c>
      <c r="N33" s="48">
        <v>0</v>
      </c>
      <c r="O33" s="48">
        <v>0</v>
      </c>
      <c r="P33" s="49">
        <v>0</v>
      </c>
      <c r="Q33" s="49"/>
      <c r="R33" s="198">
        <v>0</v>
      </c>
    </row>
    <row r="34" spans="1:18" ht="18" customHeight="1">
      <c r="A34" s="67"/>
      <c r="B34" s="68" t="s">
        <v>70</v>
      </c>
      <c r="C34" s="47"/>
      <c r="D34" s="48">
        <v>0</v>
      </c>
      <c r="E34" s="48">
        <v>0</v>
      </c>
      <c r="F34" s="48">
        <v>0</v>
      </c>
      <c r="G34" s="49"/>
      <c r="H34" s="49"/>
      <c r="I34" s="48"/>
      <c r="J34" s="48">
        <v>0</v>
      </c>
      <c r="K34" s="48">
        <v>0</v>
      </c>
      <c r="L34" s="49"/>
      <c r="M34" s="49"/>
      <c r="N34" s="48"/>
      <c r="O34" s="48">
        <v>0</v>
      </c>
      <c r="P34" s="49">
        <v>0</v>
      </c>
      <c r="Q34" s="49"/>
      <c r="R34" s="198"/>
    </row>
    <row r="35" spans="1:18" ht="29.25" customHeight="1">
      <c r="A35" s="45" t="s">
        <v>67</v>
      </c>
      <c r="B35" s="46" t="s">
        <v>71</v>
      </c>
      <c r="C35" s="47" t="s">
        <v>72</v>
      </c>
      <c r="D35" s="48">
        <v>1000</v>
      </c>
      <c r="E35" s="48">
        <v>1011.51161</v>
      </c>
      <c r="F35" s="48">
        <v>22.93151</v>
      </c>
      <c r="G35" s="49">
        <f>F35/D35*100</f>
        <v>2.293151</v>
      </c>
      <c r="H35" s="49">
        <f>G35-(G35*33.99%)</f>
        <v>1.5137089751</v>
      </c>
      <c r="I35" s="48">
        <f>D35</f>
        <v>1000</v>
      </c>
      <c r="J35" s="48">
        <v>1011.51161</v>
      </c>
      <c r="K35" s="48">
        <v>103.80845</v>
      </c>
      <c r="L35" s="49">
        <f>K35/I35*100</f>
        <v>10.380844999999999</v>
      </c>
      <c r="M35" s="49">
        <f>L35-(L35*33.99%)</f>
        <v>6.852395784499999</v>
      </c>
      <c r="N35" s="48">
        <v>1501.2463519</v>
      </c>
      <c r="O35" s="48">
        <v>1495.5382536500001</v>
      </c>
      <c r="P35" s="49">
        <v>219.44506950000002</v>
      </c>
      <c r="Q35" s="49">
        <v>14.617525579480478</v>
      </c>
      <c r="R35" s="198">
        <v>9.649028635015064</v>
      </c>
    </row>
    <row r="36" spans="1:18" ht="57" customHeight="1">
      <c r="A36" s="45" t="s">
        <v>73</v>
      </c>
      <c r="B36" s="46" t="s">
        <v>74</v>
      </c>
      <c r="C36" s="47" t="s">
        <v>75</v>
      </c>
      <c r="D36" s="48">
        <v>99602.93326</v>
      </c>
      <c r="E36" s="48">
        <v>101816.33011</v>
      </c>
      <c r="F36" s="48">
        <v>2314.42258</v>
      </c>
      <c r="G36" s="49">
        <f>F36/D36*100</f>
        <v>2.323649017402442</v>
      </c>
      <c r="H36" s="49">
        <f>G36-(G36*33.99%)</f>
        <v>1.5338407163873518</v>
      </c>
      <c r="I36" s="48">
        <f>D36</f>
        <v>99602.93326</v>
      </c>
      <c r="J36" s="48">
        <v>101816.33011</v>
      </c>
      <c r="K36" s="48">
        <v>8866.64406</v>
      </c>
      <c r="L36" s="49">
        <f>K36/I36*100</f>
        <v>8.901990905081906</v>
      </c>
      <c r="M36" s="49">
        <f>L36-(L36*33.99%)</f>
        <v>5.876204196444566</v>
      </c>
      <c r="N36" s="48">
        <v>87716.08214649999</v>
      </c>
      <c r="O36" s="48">
        <v>87150.32544254974</v>
      </c>
      <c r="P36" s="49">
        <v>7534.6112836</v>
      </c>
      <c r="Q36" s="49">
        <v>8.589771794659029</v>
      </c>
      <c r="R36" s="198">
        <v>5.6701083616544246</v>
      </c>
    </row>
    <row r="37" spans="1:18" ht="134.25" customHeight="1">
      <c r="A37" s="45" t="s">
        <v>76</v>
      </c>
      <c r="B37" s="46" t="s">
        <v>77</v>
      </c>
      <c r="C37" s="69" t="s">
        <v>78</v>
      </c>
      <c r="D37" s="48">
        <v>0</v>
      </c>
      <c r="E37" s="48">
        <v>0</v>
      </c>
      <c r="F37" s="48">
        <v>0</v>
      </c>
      <c r="G37" s="49"/>
      <c r="H37" s="49">
        <v>0</v>
      </c>
      <c r="I37" s="48">
        <f>D37</f>
        <v>0</v>
      </c>
      <c r="J37" s="48">
        <v>0</v>
      </c>
      <c r="K37" s="48">
        <v>0</v>
      </c>
      <c r="L37" s="49"/>
      <c r="M37" s="49">
        <v>0</v>
      </c>
      <c r="N37" s="48">
        <v>0</v>
      </c>
      <c r="O37" s="48">
        <v>0</v>
      </c>
      <c r="P37" s="49">
        <v>0</v>
      </c>
      <c r="Q37" s="49"/>
      <c r="R37" s="198">
        <v>0</v>
      </c>
    </row>
    <row r="38" spans="1:18" ht="18" customHeight="1">
      <c r="A38" s="67"/>
      <c r="B38" s="70" t="s">
        <v>79</v>
      </c>
      <c r="C38" s="47"/>
      <c r="D38" s="48">
        <v>0</v>
      </c>
      <c r="E38" s="48">
        <v>0</v>
      </c>
      <c r="F38" s="48">
        <v>0</v>
      </c>
      <c r="G38" s="49"/>
      <c r="H38" s="49"/>
      <c r="I38" s="48"/>
      <c r="J38" s="48">
        <v>0</v>
      </c>
      <c r="K38" s="48">
        <v>0</v>
      </c>
      <c r="L38" s="49"/>
      <c r="M38" s="49"/>
      <c r="N38" s="48"/>
      <c r="O38" s="48">
        <v>0</v>
      </c>
      <c r="P38" s="49">
        <v>0</v>
      </c>
      <c r="Q38" s="49"/>
      <c r="R38" s="198"/>
    </row>
    <row r="39" spans="1:18" ht="30" customHeight="1">
      <c r="A39" s="45" t="s">
        <v>80</v>
      </c>
      <c r="B39" s="46" t="s">
        <v>71</v>
      </c>
      <c r="C39" s="47" t="s">
        <v>81</v>
      </c>
      <c r="D39" s="48">
        <v>0</v>
      </c>
      <c r="E39" s="48">
        <v>0</v>
      </c>
      <c r="F39" s="48">
        <v>0</v>
      </c>
      <c r="G39" s="49"/>
      <c r="H39" s="49">
        <v>0</v>
      </c>
      <c r="I39" s="48">
        <f>D39</f>
        <v>0</v>
      </c>
      <c r="J39" s="48">
        <v>0</v>
      </c>
      <c r="K39" s="48">
        <v>0</v>
      </c>
      <c r="L39" s="49"/>
      <c r="M39" s="49">
        <v>0</v>
      </c>
      <c r="N39" s="48">
        <v>0</v>
      </c>
      <c r="O39" s="48">
        <v>0</v>
      </c>
      <c r="P39" s="49">
        <v>0</v>
      </c>
      <c r="Q39" s="49"/>
      <c r="R39" s="198">
        <v>0</v>
      </c>
    </row>
    <row r="40" spans="1:18" ht="57.75" customHeight="1">
      <c r="A40" s="45" t="s">
        <v>82</v>
      </c>
      <c r="B40" s="46" t="s">
        <v>74</v>
      </c>
      <c r="C40" s="47" t="s">
        <v>83</v>
      </c>
      <c r="D40" s="48">
        <v>0</v>
      </c>
      <c r="E40" s="48">
        <v>0</v>
      </c>
      <c r="F40" s="48">
        <v>0</v>
      </c>
      <c r="G40" s="49"/>
      <c r="H40" s="49">
        <v>0</v>
      </c>
      <c r="I40" s="48">
        <f>D40</f>
        <v>0</v>
      </c>
      <c r="J40" s="48">
        <v>0</v>
      </c>
      <c r="K40" s="48">
        <v>0</v>
      </c>
      <c r="L40" s="49"/>
      <c r="M40" s="49">
        <v>0</v>
      </c>
      <c r="N40" s="48">
        <v>0</v>
      </c>
      <c r="O40" s="48">
        <v>0</v>
      </c>
      <c r="P40" s="49">
        <v>0</v>
      </c>
      <c r="Q40" s="49"/>
      <c r="R40" s="49">
        <v>0</v>
      </c>
    </row>
    <row r="41" spans="1:18" ht="120" customHeight="1">
      <c r="A41" s="52" t="s">
        <v>84</v>
      </c>
      <c r="B41" s="71" t="s">
        <v>77</v>
      </c>
      <c r="C41" s="47" t="s">
        <v>85</v>
      </c>
      <c r="D41" s="48">
        <v>0</v>
      </c>
      <c r="E41" s="48">
        <v>0</v>
      </c>
      <c r="F41" s="48">
        <v>0</v>
      </c>
      <c r="G41" s="49"/>
      <c r="H41" s="54">
        <v>0</v>
      </c>
      <c r="I41" s="48">
        <f>D41</f>
        <v>0</v>
      </c>
      <c r="J41" s="48">
        <v>0</v>
      </c>
      <c r="K41" s="48">
        <v>0</v>
      </c>
      <c r="L41" s="49"/>
      <c r="M41" s="54">
        <v>0</v>
      </c>
      <c r="N41" s="199">
        <v>0</v>
      </c>
      <c r="O41" s="48">
        <v>0</v>
      </c>
      <c r="P41" s="49">
        <v>0</v>
      </c>
      <c r="Q41" s="54"/>
      <c r="R41" s="54">
        <v>0</v>
      </c>
    </row>
    <row r="42" spans="1:18" ht="18.75" customHeight="1">
      <c r="A42" s="72"/>
      <c r="B42" s="73" t="s">
        <v>86</v>
      </c>
      <c r="C42" s="74"/>
      <c r="D42" s="199">
        <v>0</v>
      </c>
      <c r="E42" s="48">
        <v>0</v>
      </c>
      <c r="F42" s="48">
        <v>0</v>
      </c>
      <c r="G42" s="76"/>
      <c r="H42" s="76"/>
      <c r="I42" s="75"/>
      <c r="J42" s="48">
        <v>0</v>
      </c>
      <c r="K42" s="48">
        <v>0</v>
      </c>
      <c r="L42" s="76"/>
      <c r="M42" s="76"/>
      <c r="N42" s="75"/>
      <c r="O42" s="75">
        <v>0</v>
      </c>
      <c r="P42" s="76">
        <v>0</v>
      </c>
      <c r="Q42" s="76"/>
      <c r="R42" s="200"/>
    </row>
    <row r="43" spans="1:18" ht="30" customHeight="1">
      <c r="A43" s="77" t="s">
        <v>87</v>
      </c>
      <c r="B43" s="78" t="s">
        <v>88</v>
      </c>
      <c r="C43" s="79" t="s">
        <v>89</v>
      </c>
      <c r="D43" s="48">
        <v>0</v>
      </c>
      <c r="E43" s="48">
        <v>0</v>
      </c>
      <c r="F43" s="48">
        <v>0</v>
      </c>
      <c r="G43" s="49"/>
      <c r="H43" s="76"/>
      <c r="I43" s="48">
        <f>D43</f>
        <v>0</v>
      </c>
      <c r="J43" s="48">
        <v>0</v>
      </c>
      <c r="K43" s="48">
        <v>0</v>
      </c>
      <c r="L43" s="49"/>
      <c r="M43" s="76"/>
      <c r="N43" s="75">
        <v>0</v>
      </c>
      <c r="O43" s="75">
        <v>0</v>
      </c>
      <c r="P43" s="76">
        <v>0</v>
      </c>
      <c r="Q43" s="76"/>
      <c r="R43" s="200"/>
    </row>
    <row r="44" spans="1:18" ht="28.5" customHeight="1">
      <c r="A44" s="77" t="s">
        <v>90</v>
      </c>
      <c r="B44" s="80" t="s">
        <v>65</v>
      </c>
      <c r="C44" s="79" t="s">
        <v>91</v>
      </c>
      <c r="D44" s="48">
        <v>0</v>
      </c>
      <c r="E44" s="48">
        <v>0</v>
      </c>
      <c r="F44" s="48">
        <v>0</v>
      </c>
      <c r="G44" s="49"/>
      <c r="H44" s="76"/>
      <c r="I44" s="48">
        <f>D44</f>
        <v>0</v>
      </c>
      <c r="J44" s="48">
        <v>0</v>
      </c>
      <c r="K44" s="48">
        <v>0</v>
      </c>
      <c r="L44" s="49"/>
      <c r="M44" s="76"/>
      <c r="N44" s="75">
        <v>0</v>
      </c>
      <c r="O44" s="75">
        <v>0</v>
      </c>
      <c r="P44" s="76">
        <v>0</v>
      </c>
      <c r="Q44" s="76"/>
      <c r="R44" s="200"/>
    </row>
    <row r="45" spans="1:18" ht="46.5" customHeight="1" thickBot="1">
      <c r="A45" s="77" t="s">
        <v>92</v>
      </c>
      <c r="B45" s="78" t="s">
        <v>68</v>
      </c>
      <c r="C45" s="79" t="s">
        <v>93</v>
      </c>
      <c r="D45" s="48">
        <v>0</v>
      </c>
      <c r="E45" s="48">
        <v>0</v>
      </c>
      <c r="F45" s="48">
        <v>0</v>
      </c>
      <c r="G45" s="49"/>
      <c r="H45" s="76"/>
      <c r="I45" s="48">
        <f>D45</f>
        <v>0</v>
      </c>
      <c r="J45" s="48">
        <v>0</v>
      </c>
      <c r="K45" s="48">
        <v>0</v>
      </c>
      <c r="L45" s="49"/>
      <c r="M45" s="76"/>
      <c r="N45" s="75">
        <v>0</v>
      </c>
      <c r="O45" s="75">
        <v>0</v>
      </c>
      <c r="P45" s="76">
        <v>0</v>
      </c>
      <c r="Q45" s="76"/>
      <c r="R45" s="200"/>
    </row>
    <row r="46" spans="1:18" s="84" customFormat="1" ht="15.75" thickBot="1">
      <c r="A46" s="81"/>
      <c r="B46" s="82"/>
      <c r="C46" s="83"/>
      <c r="D46" s="58">
        <f>SUM(D28:D45)</f>
        <v>105851.99748</v>
      </c>
      <c r="E46" s="58">
        <f>SUM(E28:E45)</f>
        <v>108008.05858</v>
      </c>
      <c r="F46" s="58">
        <f>SUM(F28:F45)</f>
        <v>2495.67301</v>
      </c>
      <c r="G46" s="49">
        <f>F46/D46*100</f>
        <v>2.3577004396837573</v>
      </c>
      <c r="H46" s="49">
        <f>G46-(G46*33.99%)</f>
        <v>1.556318060235248</v>
      </c>
      <c r="I46" s="58">
        <f>SUM(I28:I45)</f>
        <v>105851.99748</v>
      </c>
      <c r="J46" s="58">
        <f>SUM(J28:J45)</f>
        <v>108008.05858</v>
      </c>
      <c r="K46" s="58">
        <f>SUM(K28:K45)</f>
        <v>9607.17345</v>
      </c>
      <c r="L46" s="49">
        <f>K46/I46*100</f>
        <v>9.076043606843799</v>
      </c>
      <c r="M46" s="49">
        <f>L46-(L46*33.99%)</f>
        <v>5.991096384877592</v>
      </c>
      <c r="N46" s="201">
        <v>94878.54720839999</v>
      </c>
      <c r="O46" s="201">
        <v>94162.18985587974</v>
      </c>
      <c r="P46" s="60">
        <v>8424.3690025</v>
      </c>
      <c r="Q46" s="60">
        <v>8.879108344688223</v>
      </c>
      <c r="R46" s="60">
        <v>5.8610994183286955</v>
      </c>
    </row>
    <row r="47" spans="1:18" ht="28.5" customHeight="1">
      <c r="A47" s="85" t="s">
        <v>94</v>
      </c>
      <c r="B47" s="86" t="s">
        <v>95</v>
      </c>
      <c r="C47" s="87"/>
      <c r="D47" s="41"/>
      <c r="E47" s="41"/>
      <c r="F47" s="41"/>
      <c r="G47" s="41"/>
      <c r="H47" s="41"/>
      <c r="I47" s="88"/>
      <c r="J47" s="88"/>
      <c r="K47" s="41"/>
      <c r="L47" s="41"/>
      <c r="M47" s="41"/>
      <c r="N47" s="89"/>
      <c r="O47" s="89"/>
      <c r="P47" s="43"/>
      <c r="Q47" s="43"/>
      <c r="R47" s="43"/>
    </row>
    <row r="48" spans="1:18" ht="34.5" customHeight="1">
      <c r="A48" s="90" t="s">
        <v>96</v>
      </c>
      <c r="B48" s="91" t="s">
        <v>97</v>
      </c>
      <c r="C48" s="90" t="s">
        <v>98</v>
      </c>
      <c r="D48" s="48">
        <v>1000</v>
      </c>
      <c r="E48" s="48">
        <v>1004.947</v>
      </c>
      <c r="F48" s="48">
        <v>21.40274</v>
      </c>
      <c r="G48" s="49">
        <f>F48/D48*100</f>
        <v>2.140274</v>
      </c>
      <c r="H48" s="49">
        <f>G48-(G48*33.99%)</f>
        <v>1.4127948673999997</v>
      </c>
      <c r="I48" s="48">
        <f aca="true" t="shared" si="1" ref="I48:I53">D48</f>
        <v>1000</v>
      </c>
      <c r="J48" s="48">
        <v>1004.947</v>
      </c>
      <c r="K48" s="48">
        <v>86.8</v>
      </c>
      <c r="L48" s="49">
        <f>K48/I48*100</f>
        <v>8.68</v>
      </c>
      <c r="M48" s="49">
        <f>L48-(L48*33.99%)</f>
        <v>5.729667999999999</v>
      </c>
      <c r="N48" s="50">
        <v>1000</v>
      </c>
      <c r="O48" s="50">
        <v>978.3624327</v>
      </c>
      <c r="P48" s="50">
        <v>86.8</v>
      </c>
      <c r="Q48" s="50">
        <v>8.68</v>
      </c>
      <c r="R48" s="50">
        <v>5.729667999999999</v>
      </c>
    </row>
    <row r="49" spans="1:18" ht="30.75" customHeight="1">
      <c r="A49" s="90" t="s">
        <v>99</v>
      </c>
      <c r="B49" s="91" t="s">
        <v>100</v>
      </c>
      <c r="C49" s="90" t="s">
        <v>101</v>
      </c>
      <c r="D49" s="48">
        <v>16422.89655</v>
      </c>
      <c r="E49" s="48">
        <v>25632.92506</v>
      </c>
      <c r="F49" s="48">
        <v>1171.31794</v>
      </c>
      <c r="G49" s="49">
        <f>F49/D49*100</f>
        <v>7.132225039802736</v>
      </c>
      <c r="H49" s="49">
        <f>G49</f>
        <v>7.132225039802736</v>
      </c>
      <c r="I49" s="48">
        <f t="shared" si="1"/>
        <v>16422.89655</v>
      </c>
      <c r="J49" s="48">
        <v>25632.92506</v>
      </c>
      <c r="K49" s="48">
        <v>2499.24269</v>
      </c>
      <c r="L49" s="49">
        <f>K49/I49*100</f>
        <v>15.218038318581502</v>
      </c>
      <c r="M49" s="49">
        <f>L49</f>
        <v>15.218038318581502</v>
      </c>
      <c r="N49" s="50">
        <v>17612.8631826</v>
      </c>
      <c r="O49" s="50">
        <v>21879.4245415</v>
      </c>
      <c r="P49" s="50">
        <v>1012.7667406999999</v>
      </c>
      <c r="Q49" s="50">
        <v>5.750153908539565</v>
      </c>
      <c r="R49" s="50">
        <v>5.750153908539565</v>
      </c>
    </row>
    <row r="50" spans="1:18" ht="45.75" customHeight="1">
      <c r="A50" s="90" t="s">
        <v>102</v>
      </c>
      <c r="B50" s="92" t="s">
        <v>103</v>
      </c>
      <c r="C50" s="90" t="s">
        <v>104</v>
      </c>
      <c r="D50" s="48">
        <v>20894.12011</v>
      </c>
      <c r="E50" s="48">
        <v>115671.90387</v>
      </c>
      <c r="F50" s="48">
        <v>438.29343</v>
      </c>
      <c r="G50" s="49">
        <f>F50/D50*100</f>
        <v>2.0976879030681514</v>
      </c>
      <c r="H50" s="49">
        <f>G50</f>
        <v>2.0976879030681514</v>
      </c>
      <c r="I50" s="48">
        <f t="shared" si="1"/>
        <v>20894.12011</v>
      </c>
      <c r="J50" s="48">
        <v>115671.90387</v>
      </c>
      <c r="K50" s="48">
        <v>5623.37591</v>
      </c>
      <c r="L50" s="49">
        <f>K50/I50*100</f>
        <v>26.913676576926694</v>
      </c>
      <c r="M50" s="49">
        <f>L50</f>
        <v>26.913676576926694</v>
      </c>
      <c r="N50" s="50">
        <v>21738.7739251</v>
      </c>
      <c r="O50" s="50">
        <v>90646.4133935</v>
      </c>
      <c r="P50" s="50">
        <v>5094.226022499999</v>
      </c>
      <c r="Q50" s="50">
        <v>23.433824005217286</v>
      </c>
      <c r="R50" s="50">
        <v>23.433824005217286</v>
      </c>
    </row>
    <row r="51" spans="1:18" ht="61.5" customHeight="1">
      <c r="A51" s="90" t="s">
        <v>105</v>
      </c>
      <c r="B51" s="91" t="s">
        <v>106</v>
      </c>
      <c r="C51" s="90" t="s">
        <v>107</v>
      </c>
      <c r="D51" s="48">
        <v>0</v>
      </c>
      <c r="E51" s="48">
        <v>0</v>
      </c>
      <c r="F51" s="48">
        <v>0</v>
      </c>
      <c r="G51" s="49"/>
      <c r="H51" s="49">
        <v>0</v>
      </c>
      <c r="I51" s="48">
        <f t="shared" si="1"/>
        <v>0</v>
      </c>
      <c r="J51" s="48">
        <v>0</v>
      </c>
      <c r="K51" s="48">
        <v>0</v>
      </c>
      <c r="L51" s="49"/>
      <c r="M51" s="49">
        <v>0</v>
      </c>
      <c r="N51" s="50">
        <v>0</v>
      </c>
      <c r="O51" s="50">
        <v>0</v>
      </c>
      <c r="P51" s="50">
        <v>0</v>
      </c>
      <c r="Q51" s="50"/>
      <c r="R51" s="50">
        <v>0</v>
      </c>
    </row>
    <row r="52" spans="1:18" ht="26.25" customHeight="1">
      <c r="A52" s="90" t="s">
        <v>108</v>
      </c>
      <c r="B52" s="92" t="s">
        <v>109</v>
      </c>
      <c r="C52" s="69" t="s">
        <v>110</v>
      </c>
      <c r="D52" s="48">
        <v>0</v>
      </c>
      <c r="E52" s="48">
        <v>0</v>
      </c>
      <c r="F52" s="48">
        <v>0</v>
      </c>
      <c r="G52" s="49"/>
      <c r="H52" s="49">
        <v>0</v>
      </c>
      <c r="I52" s="48">
        <f t="shared" si="1"/>
        <v>0</v>
      </c>
      <c r="J52" s="48">
        <v>0</v>
      </c>
      <c r="K52" s="48">
        <v>0</v>
      </c>
      <c r="L52" s="49"/>
      <c r="M52" s="49">
        <v>0</v>
      </c>
      <c r="N52" s="50">
        <v>0</v>
      </c>
      <c r="O52" s="50">
        <v>0</v>
      </c>
      <c r="P52" s="50">
        <v>0</v>
      </c>
      <c r="Q52" s="50"/>
      <c r="R52" s="50">
        <v>0</v>
      </c>
    </row>
    <row r="53" spans="1:18" ht="66.75" customHeight="1">
      <c r="A53" s="90" t="s">
        <v>111</v>
      </c>
      <c r="B53" s="91" t="s">
        <v>112</v>
      </c>
      <c r="C53" s="69" t="s">
        <v>113</v>
      </c>
      <c r="D53" s="48">
        <v>0</v>
      </c>
      <c r="E53" s="48">
        <v>0</v>
      </c>
      <c r="F53" s="48">
        <v>0</v>
      </c>
      <c r="G53" s="49"/>
      <c r="H53" s="49">
        <v>0</v>
      </c>
      <c r="I53" s="48">
        <f t="shared" si="1"/>
        <v>0</v>
      </c>
      <c r="J53" s="48">
        <v>0</v>
      </c>
      <c r="K53" s="48">
        <v>0</v>
      </c>
      <c r="L53" s="49"/>
      <c r="M53" s="49">
        <v>0</v>
      </c>
      <c r="N53" s="50">
        <v>0</v>
      </c>
      <c r="O53" s="50">
        <v>0</v>
      </c>
      <c r="P53" s="50">
        <v>0</v>
      </c>
      <c r="Q53" s="50"/>
      <c r="R53" s="50">
        <v>0</v>
      </c>
    </row>
    <row r="54" spans="1:18" ht="45.75" customHeight="1">
      <c r="A54" s="77" t="s">
        <v>114</v>
      </c>
      <c r="B54" s="78" t="s">
        <v>115</v>
      </c>
      <c r="C54" s="79" t="s">
        <v>116</v>
      </c>
      <c r="D54" s="48">
        <v>1000</v>
      </c>
      <c r="E54" s="48">
        <v>1051.08035</v>
      </c>
      <c r="F54" s="48">
        <v>23.91781</v>
      </c>
      <c r="G54" s="49"/>
      <c r="H54" s="49"/>
      <c r="I54" s="48">
        <f>D54</f>
        <v>1000</v>
      </c>
      <c r="J54" s="48">
        <v>1051.08035</v>
      </c>
      <c r="K54" s="48">
        <v>78.39726</v>
      </c>
      <c r="L54" s="49"/>
      <c r="M54" s="49"/>
      <c r="N54" s="50">
        <v>0</v>
      </c>
      <c r="O54" s="50">
        <v>0</v>
      </c>
      <c r="P54" s="50">
        <v>0</v>
      </c>
      <c r="Q54" s="50"/>
      <c r="R54" s="50"/>
    </row>
    <row r="55" spans="1:18" ht="17.25" customHeight="1">
      <c r="A55" s="90"/>
      <c r="B55" s="93" t="s">
        <v>70</v>
      </c>
      <c r="C55" s="69"/>
      <c r="D55" s="48">
        <v>0</v>
      </c>
      <c r="E55" s="48">
        <v>0</v>
      </c>
      <c r="F55" s="48">
        <v>0</v>
      </c>
      <c r="G55" s="49"/>
      <c r="H55" s="49"/>
      <c r="I55" s="48"/>
      <c r="J55" s="48">
        <v>0</v>
      </c>
      <c r="K55" s="48">
        <v>0</v>
      </c>
      <c r="L55" s="49"/>
      <c r="M55" s="49"/>
      <c r="N55" s="50"/>
      <c r="O55" s="50">
        <v>0</v>
      </c>
      <c r="P55" s="198">
        <v>0</v>
      </c>
      <c r="Q55" s="198"/>
      <c r="R55" s="50"/>
    </row>
    <row r="56" spans="1:18" ht="30" customHeight="1">
      <c r="A56" s="77" t="s">
        <v>117</v>
      </c>
      <c r="B56" s="91" t="s">
        <v>118</v>
      </c>
      <c r="C56" s="90" t="s">
        <v>119</v>
      </c>
      <c r="D56" s="48">
        <v>81771.6651</v>
      </c>
      <c r="E56" s="48">
        <v>83928.26204</v>
      </c>
      <c r="F56" s="48">
        <v>1825.47719</v>
      </c>
      <c r="G56" s="49">
        <f>F56/D56*100</f>
        <v>2.2324079958107643</v>
      </c>
      <c r="H56" s="49">
        <f>G56-(G56*33.99%)</f>
        <v>1.4736125180346855</v>
      </c>
      <c r="I56" s="48">
        <f>D56</f>
        <v>81771.6651</v>
      </c>
      <c r="J56" s="48">
        <v>83928.26204</v>
      </c>
      <c r="K56" s="48">
        <v>7465.8382</v>
      </c>
      <c r="L56" s="49">
        <f>K56/I56*100</f>
        <v>9.130104163673195</v>
      </c>
      <c r="M56" s="49">
        <f>L56-(L56*33.99%)</f>
        <v>6.026781758440675</v>
      </c>
      <c r="N56" s="50">
        <v>99458.35748120002</v>
      </c>
      <c r="O56" s="50">
        <v>98177.06460905906</v>
      </c>
      <c r="P56" s="50">
        <v>8817.0644359</v>
      </c>
      <c r="Q56" s="50">
        <v>8.865081486557461</v>
      </c>
      <c r="R56" s="50">
        <v>5.85184028927658</v>
      </c>
    </row>
    <row r="57" spans="1:18" ht="15.75" customHeight="1">
      <c r="A57" s="77" t="s">
        <v>120</v>
      </c>
      <c r="B57" s="91" t="s">
        <v>121</v>
      </c>
      <c r="C57" s="69" t="s">
        <v>122</v>
      </c>
      <c r="D57" s="48">
        <v>0</v>
      </c>
      <c r="E57" s="48">
        <v>0</v>
      </c>
      <c r="F57" s="48">
        <v>0</v>
      </c>
      <c r="G57" s="49"/>
      <c r="H57" s="49">
        <v>0</v>
      </c>
      <c r="I57" s="48">
        <f>D57</f>
        <v>0</v>
      </c>
      <c r="J57" s="48">
        <v>0</v>
      </c>
      <c r="K57" s="48">
        <v>0</v>
      </c>
      <c r="L57" s="49"/>
      <c r="M57" s="49">
        <v>0</v>
      </c>
      <c r="N57" s="50">
        <v>0</v>
      </c>
      <c r="O57" s="50">
        <v>0</v>
      </c>
      <c r="P57" s="50">
        <v>0</v>
      </c>
      <c r="Q57" s="50"/>
      <c r="R57" s="50">
        <v>0</v>
      </c>
    </row>
    <row r="58" spans="1:18" ht="48.75" customHeight="1">
      <c r="A58" s="77" t="s">
        <v>123</v>
      </c>
      <c r="B58" s="91" t="s">
        <v>124</v>
      </c>
      <c r="C58" s="90" t="s">
        <v>125</v>
      </c>
      <c r="D58" s="48">
        <v>64317.38451</v>
      </c>
      <c r="E58" s="48">
        <v>66148.91939</v>
      </c>
      <c r="F58" s="48">
        <v>1449.18536</v>
      </c>
      <c r="G58" s="49">
        <f>F58/D58*100</f>
        <v>2.253178314137886</v>
      </c>
      <c r="H58" s="49">
        <f>G58-(G58*33.99%)</f>
        <v>1.4873230051624184</v>
      </c>
      <c r="I58" s="48">
        <f>D58</f>
        <v>64317.38451</v>
      </c>
      <c r="J58" s="48">
        <v>66148.91939</v>
      </c>
      <c r="K58" s="48">
        <v>5586.1494</v>
      </c>
      <c r="L58" s="49">
        <f>K58/I58*100</f>
        <v>8.685286944669635</v>
      </c>
      <c r="M58" s="49">
        <f>L58-(L58*33.99%)</f>
        <v>5.733157912176425</v>
      </c>
      <c r="N58" s="50">
        <v>33300.4168683</v>
      </c>
      <c r="O58" s="50">
        <v>33083.76933572577</v>
      </c>
      <c r="P58" s="50">
        <v>2819.5955085</v>
      </c>
      <c r="Q58" s="50">
        <v>8.467147782717657</v>
      </c>
      <c r="R58" s="50">
        <v>5.589164251371924</v>
      </c>
    </row>
    <row r="59" spans="1:18" ht="41.25" customHeight="1">
      <c r="A59" s="77" t="s">
        <v>126</v>
      </c>
      <c r="B59" s="91" t="s">
        <v>127</v>
      </c>
      <c r="C59" s="69" t="s">
        <v>128</v>
      </c>
      <c r="D59" s="48">
        <v>0</v>
      </c>
      <c r="E59" s="48">
        <v>0</v>
      </c>
      <c r="F59" s="48">
        <v>0</v>
      </c>
      <c r="G59" s="49"/>
      <c r="H59" s="49">
        <v>0</v>
      </c>
      <c r="I59" s="48">
        <f>D59</f>
        <v>0</v>
      </c>
      <c r="J59" s="48">
        <v>0</v>
      </c>
      <c r="K59" s="48">
        <v>0</v>
      </c>
      <c r="L59" s="49"/>
      <c r="M59" s="49">
        <v>0</v>
      </c>
      <c r="N59" s="50">
        <v>0</v>
      </c>
      <c r="O59" s="50">
        <v>0</v>
      </c>
      <c r="P59" s="50">
        <v>0</v>
      </c>
      <c r="Q59" s="50"/>
      <c r="R59" s="50">
        <v>0</v>
      </c>
    </row>
    <row r="60" spans="1:18" ht="33" customHeight="1">
      <c r="A60" s="77" t="s">
        <v>129</v>
      </c>
      <c r="B60" s="91" t="s">
        <v>130</v>
      </c>
      <c r="C60" s="69" t="s">
        <v>131</v>
      </c>
      <c r="D60" s="48">
        <v>0</v>
      </c>
      <c r="E60" s="48">
        <v>0</v>
      </c>
      <c r="F60" s="48">
        <v>0</v>
      </c>
      <c r="G60" s="49"/>
      <c r="H60" s="49">
        <v>0</v>
      </c>
      <c r="I60" s="48">
        <f>D60</f>
        <v>0</v>
      </c>
      <c r="J60" s="48">
        <v>0</v>
      </c>
      <c r="K60" s="48">
        <v>0</v>
      </c>
      <c r="L60" s="49"/>
      <c r="M60" s="49">
        <v>0</v>
      </c>
      <c r="N60" s="50">
        <v>0</v>
      </c>
      <c r="O60" s="50">
        <v>0</v>
      </c>
      <c r="P60" s="50">
        <v>0</v>
      </c>
      <c r="Q60" s="50"/>
      <c r="R60" s="50">
        <v>0</v>
      </c>
    </row>
    <row r="61" spans="1:18" ht="16.5" customHeight="1">
      <c r="A61" s="69"/>
      <c r="B61" s="94" t="s">
        <v>79</v>
      </c>
      <c r="C61" s="69"/>
      <c r="D61" s="48">
        <v>0</v>
      </c>
      <c r="E61" s="48">
        <v>0</v>
      </c>
      <c r="F61" s="48">
        <v>0</v>
      </c>
      <c r="G61" s="49"/>
      <c r="H61" s="49"/>
      <c r="I61" s="48"/>
      <c r="J61" s="48">
        <v>0</v>
      </c>
      <c r="K61" s="48">
        <v>0</v>
      </c>
      <c r="L61" s="49"/>
      <c r="M61" s="49"/>
      <c r="N61" s="50"/>
      <c r="O61" s="50">
        <v>0</v>
      </c>
      <c r="P61" s="198">
        <v>0</v>
      </c>
      <c r="Q61" s="198"/>
      <c r="R61" s="50"/>
    </row>
    <row r="62" spans="1:18" ht="33" customHeight="1">
      <c r="A62" s="77" t="s">
        <v>132</v>
      </c>
      <c r="B62" s="91" t="s">
        <v>133</v>
      </c>
      <c r="C62" s="69" t="s">
        <v>134</v>
      </c>
      <c r="D62" s="48">
        <v>5508.83779</v>
      </c>
      <c r="E62" s="48">
        <v>5793.8106</v>
      </c>
      <c r="F62" s="48">
        <v>107.86524</v>
      </c>
      <c r="G62" s="49">
        <f>F62/D62*100</f>
        <v>1.9580398645210428</v>
      </c>
      <c r="H62" s="49">
        <f>G62</f>
        <v>1.9580398645210428</v>
      </c>
      <c r="I62" s="48">
        <f>D62</f>
        <v>5508.83779</v>
      </c>
      <c r="J62" s="48">
        <v>5793.8106</v>
      </c>
      <c r="K62" s="48">
        <v>457.79712</v>
      </c>
      <c r="L62" s="49">
        <f>K62/I62*100</f>
        <v>8.310230532309792</v>
      </c>
      <c r="M62" s="49">
        <f>L62</f>
        <v>8.310230532309792</v>
      </c>
      <c r="N62" s="50">
        <v>0</v>
      </c>
      <c r="O62" s="50">
        <v>0</v>
      </c>
      <c r="P62" s="50">
        <v>241.56148310000003</v>
      </c>
      <c r="Q62" s="50" t="e">
        <v>#DIV/0!</v>
      </c>
      <c r="R62" s="50" t="e">
        <v>#DIV/0!</v>
      </c>
    </row>
    <row r="63" spans="1:18" ht="49.5" customHeight="1">
      <c r="A63" s="77" t="s">
        <v>135</v>
      </c>
      <c r="B63" s="95" t="s">
        <v>124</v>
      </c>
      <c r="C63" s="96" t="s">
        <v>136</v>
      </c>
      <c r="D63" s="48">
        <v>0</v>
      </c>
      <c r="E63" s="48">
        <v>0</v>
      </c>
      <c r="F63" s="48">
        <v>0</v>
      </c>
      <c r="G63" s="49"/>
      <c r="H63" s="54">
        <v>0</v>
      </c>
      <c r="I63" s="48">
        <f>D63</f>
        <v>0</v>
      </c>
      <c r="J63" s="48">
        <v>0</v>
      </c>
      <c r="K63" s="48">
        <v>0</v>
      </c>
      <c r="L63" s="49"/>
      <c r="M63" s="54">
        <v>0</v>
      </c>
      <c r="N63" s="50">
        <v>0</v>
      </c>
      <c r="O63" s="50">
        <v>0</v>
      </c>
      <c r="P63" s="50">
        <v>0</v>
      </c>
      <c r="Q63" s="50"/>
      <c r="R63" s="50">
        <v>0</v>
      </c>
    </row>
    <row r="64" spans="1:18" ht="21.75" customHeight="1">
      <c r="A64" s="97"/>
      <c r="B64" s="98" t="s">
        <v>86</v>
      </c>
      <c r="C64" s="74"/>
      <c r="D64" s="48">
        <v>0</v>
      </c>
      <c r="E64" s="48">
        <v>0</v>
      </c>
      <c r="F64" s="48">
        <v>0</v>
      </c>
      <c r="G64" s="76"/>
      <c r="H64" s="76"/>
      <c r="I64" s="48"/>
      <c r="J64" s="48">
        <v>0</v>
      </c>
      <c r="K64" s="48">
        <v>0</v>
      </c>
      <c r="L64" s="76"/>
      <c r="M64" s="76"/>
      <c r="N64" s="202"/>
      <c r="O64" s="202">
        <v>0</v>
      </c>
      <c r="P64" s="99">
        <v>0</v>
      </c>
      <c r="Q64" s="75"/>
      <c r="R64" s="50"/>
    </row>
    <row r="65" spans="1:18" ht="29.25" customHeight="1">
      <c r="A65" s="77" t="s">
        <v>137</v>
      </c>
      <c r="B65" s="78" t="s">
        <v>138</v>
      </c>
      <c r="C65" s="79" t="s">
        <v>139</v>
      </c>
      <c r="D65" s="48">
        <v>2194.37842</v>
      </c>
      <c r="E65" s="48">
        <v>998.37092</v>
      </c>
      <c r="F65" s="48">
        <v>0</v>
      </c>
      <c r="G65" s="49">
        <v>0</v>
      </c>
      <c r="H65" s="76"/>
      <c r="I65" s="48">
        <f>D65</f>
        <v>2194.37842</v>
      </c>
      <c r="J65" s="48">
        <v>998.37092</v>
      </c>
      <c r="K65" s="48">
        <v>0.01488</v>
      </c>
      <c r="L65" s="49">
        <v>0</v>
      </c>
      <c r="M65" s="76"/>
      <c r="N65" s="50">
        <v>428.58947370000004</v>
      </c>
      <c r="O65" s="50">
        <v>545.2138151</v>
      </c>
      <c r="P65" s="50">
        <v>9.54295</v>
      </c>
      <c r="Q65" s="50">
        <v>0</v>
      </c>
      <c r="R65" s="50"/>
    </row>
    <row r="66" spans="1:18" ht="31.5" customHeight="1">
      <c r="A66" s="77" t="s">
        <v>140</v>
      </c>
      <c r="B66" s="78" t="s">
        <v>141</v>
      </c>
      <c r="C66" s="79" t="s">
        <v>142</v>
      </c>
      <c r="D66" s="48">
        <v>3006.42065</v>
      </c>
      <c r="E66" s="48">
        <v>3052.98844</v>
      </c>
      <c r="F66" s="48">
        <v>73.0568</v>
      </c>
      <c r="G66" s="49">
        <f>F66/D66*100</f>
        <v>2.4300258847676552</v>
      </c>
      <c r="H66" s="49">
        <f>G66-(G66*33.99%)</f>
        <v>1.604060086535129</v>
      </c>
      <c r="I66" s="48">
        <f>D66</f>
        <v>3006.42065</v>
      </c>
      <c r="J66" s="48">
        <v>3052.98844</v>
      </c>
      <c r="K66" s="48">
        <v>296.29097</v>
      </c>
      <c r="L66" s="49">
        <f>K66/I66*100</f>
        <v>9.85527324660972</v>
      </c>
      <c r="M66" s="49">
        <f>L66-(L66*33.99%)</f>
        <v>6.505465870087075</v>
      </c>
      <c r="N66" s="50">
        <v>3009.6280076999997</v>
      </c>
      <c r="O66" s="50">
        <v>2914.8533525461603</v>
      </c>
      <c r="P66" s="50">
        <v>309.0160724</v>
      </c>
      <c r="Q66" s="50">
        <v>10.267583621942515</v>
      </c>
      <c r="R66" s="50">
        <v>6.777631948844254</v>
      </c>
    </row>
    <row r="67" spans="1:18" ht="30" customHeight="1">
      <c r="A67" s="77" t="s">
        <v>143</v>
      </c>
      <c r="B67" s="80" t="s">
        <v>109</v>
      </c>
      <c r="C67" s="79" t="s">
        <v>144</v>
      </c>
      <c r="D67" s="48">
        <v>0</v>
      </c>
      <c r="E67" s="48">
        <v>0</v>
      </c>
      <c r="F67" s="48">
        <v>0</v>
      </c>
      <c r="G67" s="49"/>
      <c r="H67" s="76"/>
      <c r="I67" s="48">
        <f>D67</f>
        <v>0</v>
      </c>
      <c r="J67" s="48">
        <v>0</v>
      </c>
      <c r="K67" s="48">
        <v>0</v>
      </c>
      <c r="L67" s="49"/>
      <c r="M67" s="76"/>
      <c r="N67" s="50">
        <v>0</v>
      </c>
      <c r="O67" s="50">
        <v>0</v>
      </c>
      <c r="P67" s="50">
        <v>0</v>
      </c>
      <c r="Q67" s="50"/>
      <c r="R67" s="50"/>
    </row>
    <row r="68" spans="1:18" ht="27.75" customHeight="1">
      <c r="A68" s="77" t="s">
        <v>145</v>
      </c>
      <c r="B68" s="78" t="s">
        <v>146</v>
      </c>
      <c r="C68" s="79" t="s">
        <v>147</v>
      </c>
      <c r="D68" s="48">
        <v>0</v>
      </c>
      <c r="E68" s="48">
        <v>0</v>
      </c>
      <c r="F68" s="48">
        <v>0</v>
      </c>
      <c r="G68" s="49"/>
      <c r="H68" s="76"/>
      <c r="I68" s="48">
        <f>D68</f>
        <v>0</v>
      </c>
      <c r="J68" s="48">
        <v>0</v>
      </c>
      <c r="K68" s="48">
        <v>0</v>
      </c>
      <c r="L68" s="49"/>
      <c r="M68" s="76"/>
      <c r="N68" s="50">
        <v>0</v>
      </c>
      <c r="O68" s="50">
        <v>0</v>
      </c>
      <c r="P68" s="50">
        <v>0</v>
      </c>
      <c r="Q68" s="50"/>
      <c r="R68" s="50"/>
    </row>
    <row r="69" spans="1:18" ht="28.5" customHeight="1" thickBot="1">
      <c r="A69" s="77" t="s">
        <v>148</v>
      </c>
      <c r="B69" s="78" t="s">
        <v>112</v>
      </c>
      <c r="C69" s="79" t="s">
        <v>149</v>
      </c>
      <c r="D69" s="48">
        <v>0</v>
      </c>
      <c r="E69" s="48">
        <v>0</v>
      </c>
      <c r="F69" s="48">
        <v>0</v>
      </c>
      <c r="G69" s="54"/>
      <c r="H69" s="76"/>
      <c r="I69" s="48">
        <f>D69</f>
        <v>0</v>
      </c>
      <c r="J69" s="48">
        <v>0</v>
      </c>
      <c r="K69" s="48">
        <v>0</v>
      </c>
      <c r="L69" s="54"/>
      <c r="M69" s="76"/>
      <c r="N69" s="50">
        <v>0</v>
      </c>
      <c r="O69" s="50">
        <v>0</v>
      </c>
      <c r="P69" s="50">
        <v>0</v>
      </c>
      <c r="Q69" s="50"/>
      <c r="R69" s="50"/>
    </row>
    <row r="70" spans="1:18" ht="13.5" thickBot="1">
      <c r="A70" s="100"/>
      <c r="B70" s="101"/>
      <c r="C70" s="101"/>
      <c r="D70" s="58">
        <f>SUM(D48:D69)</f>
        <v>196115.70312999998</v>
      </c>
      <c r="E70" s="58">
        <f>SUM(E48:E69)</f>
        <v>303283.20767000003</v>
      </c>
      <c r="F70" s="102">
        <f>SUM(F48:F69)</f>
        <v>5110.51651</v>
      </c>
      <c r="G70" s="103">
        <f>F70/D70*100</f>
        <v>2.605868081156343</v>
      </c>
      <c r="H70" s="104">
        <f>G70-(G70*33.99%)</f>
        <v>1.720133520371302</v>
      </c>
      <c r="I70" s="105">
        <f>SUM(I48:I69)</f>
        <v>196115.70312999998</v>
      </c>
      <c r="J70" s="58">
        <f>SUM(J48:J69)</f>
        <v>303283.20767000003</v>
      </c>
      <c r="K70" s="58">
        <f>SUM(K48:K69)</f>
        <v>22093.906430000003</v>
      </c>
      <c r="L70" s="103">
        <f>K70/I70*100</f>
        <v>11.265750818206806</v>
      </c>
      <c r="M70" s="104">
        <f>L70-(L70*33.99%)</f>
        <v>7.436522115098312</v>
      </c>
      <c r="N70" s="60">
        <v>176548.6289386</v>
      </c>
      <c r="O70" s="60">
        <v>248225.101480131</v>
      </c>
      <c r="P70" s="60">
        <v>18390.573213099997</v>
      </c>
      <c r="Q70" s="60">
        <v>10.416718228662008</v>
      </c>
      <c r="R70" s="60">
        <v>6.876075702739791</v>
      </c>
    </row>
    <row r="71" spans="1:18" ht="45.75" customHeight="1">
      <c r="A71" s="85" t="s">
        <v>150</v>
      </c>
      <c r="B71" s="86" t="s">
        <v>151</v>
      </c>
      <c r="C71" s="87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3"/>
      <c r="O71" s="43"/>
      <c r="P71" s="43"/>
      <c r="Q71" s="43"/>
      <c r="R71" s="43"/>
    </row>
    <row r="72" spans="1:18" ht="28.5" customHeight="1">
      <c r="A72" s="90" t="s">
        <v>152</v>
      </c>
      <c r="B72" s="91" t="s">
        <v>153</v>
      </c>
      <c r="C72" s="90" t="s">
        <v>154</v>
      </c>
      <c r="D72" s="48">
        <v>64525.67273</v>
      </c>
      <c r="E72" s="48">
        <v>94088.10131</v>
      </c>
      <c r="F72" s="48">
        <v>1834.03865</v>
      </c>
      <c r="G72" s="49">
        <f aca="true" t="shared" si="2" ref="G72:G80">F72/D72*100</f>
        <v>2.84233944785716</v>
      </c>
      <c r="H72" s="49">
        <f>G72</f>
        <v>2.84233944785716</v>
      </c>
      <c r="I72" s="48">
        <f aca="true" t="shared" si="3" ref="I72:I104">D72</f>
        <v>64525.67273</v>
      </c>
      <c r="J72" s="48">
        <v>94088.10131</v>
      </c>
      <c r="K72" s="48">
        <v>6769.02234</v>
      </c>
      <c r="L72" s="49">
        <f aca="true" t="shared" si="4" ref="L72:L80">K72/I72*100</f>
        <v>10.490432805441904</v>
      </c>
      <c r="M72" s="49">
        <f>L72</f>
        <v>10.490432805441904</v>
      </c>
      <c r="N72" s="50">
        <v>60724.402857999994</v>
      </c>
      <c r="O72" s="50">
        <v>75502.47821959999</v>
      </c>
      <c r="P72" s="50">
        <v>4085.6970013</v>
      </c>
      <c r="Q72" s="50">
        <v>6.7282621302248655</v>
      </c>
      <c r="R72" s="50">
        <v>6.7282621302248655</v>
      </c>
    </row>
    <row r="73" spans="1:18" ht="42.75" customHeight="1">
      <c r="A73" s="90" t="s">
        <v>155</v>
      </c>
      <c r="B73" s="91" t="s">
        <v>156</v>
      </c>
      <c r="C73" s="90" t="s">
        <v>157</v>
      </c>
      <c r="D73" s="48">
        <v>95308.0963</v>
      </c>
      <c r="E73" s="48">
        <v>892458.25555</v>
      </c>
      <c r="F73" s="48">
        <v>23434.194</v>
      </c>
      <c r="G73" s="49">
        <f t="shared" si="2"/>
        <v>24.587831369788884</v>
      </c>
      <c r="H73" s="49">
        <f>G73</f>
        <v>24.587831369788884</v>
      </c>
      <c r="I73" s="48">
        <f t="shared" si="3"/>
        <v>95308.0963</v>
      </c>
      <c r="J73" s="48">
        <v>892458.25555</v>
      </c>
      <c r="K73" s="48">
        <v>89763.25692</v>
      </c>
      <c r="L73" s="49">
        <f t="shared" si="4"/>
        <v>94.18219480268854</v>
      </c>
      <c r="M73" s="49">
        <f>L73</f>
        <v>94.18219480268854</v>
      </c>
      <c r="N73" s="50">
        <v>99435.57499600001</v>
      </c>
      <c r="O73" s="50">
        <v>850613.6123097998</v>
      </c>
      <c r="P73" s="50">
        <v>93769.3503952</v>
      </c>
      <c r="Q73" s="50">
        <v>94.30161227404986</v>
      </c>
      <c r="R73" s="50">
        <v>94.30161227404986</v>
      </c>
    </row>
    <row r="74" spans="1:18" ht="61.5" customHeight="1">
      <c r="A74" s="90" t="s">
        <v>158</v>
      </c>
      <c r="B74" s="91" t="s">
        <v>159</v>
      </c>
      <c r="C74" s="69" t="s">
        <v>160</v>
      </c>
      <c r="D74" s="48">
        <v>1331.24499</v>
      </c>
      <c r="E74" s="48">
        <v>1331.24499</v>
      </c>
      <c r="F74" s="48">
        <v>0</v>
      </c>
      <c r="G74" s="49">
        <f t="shared" si="2"/>
        <v>0</v>
      </c>
      <c r="H74" s="49">
        <f>G74</f>
        <v>0</v>
      </c>
      <c r="I74" s="48">
        <f t="shared" si="3"/>
        <v>1331.24499</v>
      </c>
      <c r="J74" s="48">
        <v>1331.24499</v>
      </c>
      <c r="K74" s="48">
        <v>429.71432</v>
      </c>
      <c r="L74" s="49">
        <f t="shared" si="4"/>
        <v>32.27913143169838</v>
      </c>
      <c r="M74" s="49">
        <f>L74</f>
        <v>32.27913143169838</v>
      </c>
      <c r="N74" s="50">
        <v>1331.24501</v>
      </c>
      <c r="O74" s="50">
        <v>590.2231821630721</v>
      </c>
      <c r="P74" s="50">
        <v>267.68293</v>
      </c>
      <c r="Q74" s="50">
        <v>20.10771330515635</v>
      </c>
      <c r="R74" s="50">
        <v>20.10771330515635</v>
      </c>
    </row>
    <row r="75" spans="1:18" ht="42.75" customHeight="1">
      <c r="A75" s="90" t="s">
        <v>161</v>
      </c>
      <c r="B75" s="91" t="s">
        <v>162</v>
      </c>
      <c r="C75" s="90" t="s">
        <v>163</v>
      </c>
      <c r="D75" s="48">
        <v>5637.35584</v>
      </c>
      <c r="E75" s="48">
        <v>41713.72726</v>
      </c>
      <c r="F75" s="48">
        <v>140.54753</v>
      </c>
      <c r="G75" s="49">
        <f t="shared" si="2"/>
        <v>2.493146325849106</v>
      </c>
      <c r="H75" s="49">
        <f>G75</f>
        <v>2.493146325849106</v>
      </c>
      <c r="I75" s="48">
        <f t="shared" si="3"/>
        <v>5637.35584</v>
      </c>
      <c r="J75" s="48">
        <v>41713.72726</v>
      </c>
      <c r="K75" s="48">
        <v>2346.81907</v>
      </c>
      <c r="L75" s="49">
        <f t="shared" si="4"/>
        <v>41.629784186197476</v>
      </c>
      <c r="M75" s="49">
        <f>L75</f>
        <v>41.629784186197476</v>
      </c>
      <c r="N75" s="50">
        <v>7772.5864851999995</v>
      </c>
      <c r="O75" s="50">
        <v>24910.613898999996</v>
      </c>
      <c r="P75" s="50">
        <v>1752.7778562000003</v>
      </c>
      <c r="Q75" s="50">
        <v>22.550766846242418</v>
      </c>
      <c r="R75" s="50">
        <v>22.550766846242418</v>
      </c>
    </row>
    <row r="76" spans="1:18" ht="27" customHeight="1">
      <c r="A76" s="90" t="s">
        <v>164</v>
      </c>
      <c r="B76" s="91" t="s">
        <v>165</v>
      </c>
      <c r="C76" s="69" t="s">
        <v>166</v>
      </c>
      <c r="D76" s="48">
        <v>11020</v>
      </c>
      <c r="E76" s="48">
        <v>11299.12163</v>
      </c>
      <c r="F76" s="48">
        <v>258.29907</v>
      </c>
      <c r="G76" s="49">
        <f t="shared" si="2"/>
        <v>2.3439117059891106</v>
      </c>
      <c r="H76" s="49">
        <f>G76-(G76*33.99%)</f>
        <v>1.5472161171234118</v>
      </c>
      <c r="I76" s="48">
        <f t="shared" si="3"/>
        <v>11020</v>
      </c>
      <c r="J76" s="48">
        <v>11299.12163</v>
      </c>
      <c r="K76" s="48">
        <v>1136.12332</v>
      </c>
      <c r="L76" s="49">
        <f t="shared" si="4"/>
        <v>10.309649001814881</v>
      </c>
      <c r="M76" s="49">
        <f>L76-(L76*33.99%)</f>
        <v>6.8053993060980025</v>
      </c>
      <c r="N76" s="50">
        <v>20200.1945744</v>
      </c>
      <c r="O76" s="50">
        <v>20089.866459711317</v>
      </c>
      <c r="P76" s="50">
        <v>1569.7014191</v>
      </c>
      <c r="Q76" s="50">
        <v>7.770724253761919</v>
      </c>
      <c r="R76" s="50">
        <v>5.129455079908243</v>
      </c>
    </row>
    <row r="77" spans="1:18" ht="27.75" customHeight="1">
      <c r="A77" s="90" t="s">
        <v>167</v>
      </c>
      <c r="B77" s="91" t="s">
        <v>168</v>
      </c>
      <c r="C77" s="69" t="s">
        <v>169</v>
      </c>
      <c r="D77" s="48">
        <v>0</v>
      </c>
      <c r="E77" s="48">
        <v>0</v>
      </c>
      <c r="F77" s="48">
        <v>0</v>
      </c>
      <c r="G77" s="49" t="e">
        <f t="shared" si="2"/>
        <v>#DIV/0!</v>
      </c>
      <c r="H77" s="49" t="e">
        <f>G77</f>
        <v>#DIV/0!</v>
      </c>
      <c r="I77" s="48">
        <f t="shared" si="3"/>
        <v>0</v>
      </c>
      <c r="J77" s="48">
        <v>0</v>
      </c>
      <c r="K77" s="48">
        <v>0</v>
      </c>
      <c r="L77" s="49" t="e">
        <f t="shared" si="4"/>
        <v>#DIV/0!</v>
      </c>
      <c r="M77" s="49" t="e">
        <f>L77</f>
        <v>#DIV/0!</v>
      </c>
      <c r="N77" s="50">
        <v>4510.6259212</v>
      </c>
      <c r="O77" s="50">
        <v>4337.9655514</v>
      </c>
      <c r="P77" s="50">
        <v>318.71186670000003</v>
      </c>
      <c r="Q77" s="50">
        <v>7.065801338170166</v>
      </c>
      <c r="R77" s="50">
        <v>7.065801338170166</v>
      </c>
    </row>
    <row r="78" spans="1:18" ht="27.75" customHeight="1">
      <c r="A78" s="90" t="s">
        <v>170</v>
      </c>
      <c r="B78" s="91" t="s">
        <v>171</v>
      </c>
      <c r="C78" s="69" t="s">
        <v>172</v>
      </c>
      <c r="D78" s="48">
        <v>748.19545</v>
      </c>
      <c r="E78" s="48">
        <v>748.19545</v>
      </c>
      <c r="F78" s="48">
        <v>0.46529</v>
      </c>
      <c r="G78" s="49">
        <f t="shared" si="2"/>
        <v>0.062188295852373864</v>
      </c>
      <c r="H78" s="49">
        <f>G78</f>
        <v>0.062188295852373864</v>
      </c>
      <c r="I78" s="48">
        <f t="shared" si="3"/>
        <v>748.19545</v>
      </c>
      <c r="J78" s="48">
        <v>748.19545</v>
      </c>
      <c r="K78" s="48">
        <v>26.74365</v>
      </c>
      <c r="L78" s="49">
        <f t="shared" si="4"/>
        <v>3.574420293520897</v>
      </c>
      <c r="M78" s="49">
        <f>L78</f>
        <v>3.574420293520897</v>
      </c>
      <c r="N78" s="50">
        <v>693.2339745</v>
      </c>
      <c r="O78" s="50">
        <v>693.2339745</v>
      </c>
      <c r="P78" s="50">
        <v>26.9670711</v>
      </c>
      <c r="Q78" s="50">
        <v>3.8900388746022134</v>
      </c>
      <c r="R78" s="50">
        <v>3.8900388746022134</v>
      </c>
    </row>
    <row r="79" spans="1:18" ht="31.5" customHeight="1">
      <c r="A79" s="90" t="s">
        <v>173</v>
      </c>
      <c r="B79" s="91" t="s">
        <v>174</v>
      </c>
      <c r="C79" s="69" t="s">
        <v>175</v>
      </c>
      <c r="D79" s="48">
        <v>5</v>
      </c>
      <c r="E79" s="48">
        <v>0</v>
      </c>
      <c r="F79" s="48">
        <v>0</v>
      </c>
      <c r="G79" s="49">
        <f t="shared" si="2"/>
        <v>0</v>
      </c>
      <c r="H79" s="49">
        <f>G79</f>
        <v>0</v>
      </c>
      <c r="I79" s="48">
        <f t="shared" si="3"/>
        <v>5</v>
      </c>
      <c r="J79" s="48">
        <v>0</v>
      </c>
      <c r="K79" s="48">
        <v>0</v>
      </c>
      <c r="L79" s="49">
        <f t="shared" si="4"/>
        <v>0</v>
      </c>
      <c r="M79" s="49">
        <f>L79</f>
        <v>0</v>
      </c>
      <c r="N79" s="50">
        <v>5</v>
      </c>
      <c r="O79" s="50">
        <v>0</v>
      </c>
      <c r="P79" s="50">
        <v>0</v>
      </c>
      <c r="Q79" s="50">
        <v>0</v>
      </c>
      <c r="R79" s="50">
        <v>0</v>
      </c>
    </row>
    <row r="80" spans="1:18" ht="30" customHeight="1">
      <c r="A80" s="90" t="s">
        <v>176</v>
      </c>
      <c r="B80" s="91" t="s">
        <v>177</v>
      </c>
      <c r="C80" s="69" t="s">
        <v>178</v>
      </c>
      <c r="D80" s="48">
        <v>133282.04936</v>
      </c>
      <c r="E80" s="48">
        <v>137578.77047</v>
      </c>
      <c r="F80" s="48">
        <v>3100.39103</v>
      </c>
      <c r="G80" s="49">
        <f t="shared" si="2"/>
        <v>2.3261879937227876</v>
      </c>
      <c r="H80" s="49">
        <f>G80-(G80*33.99%)</f>
        <v>1.535516694656412</v>
      </c>
      <c r="I80" s="48">
        <f t="shared" si="3"/>
        <v>133282.04936</v>
      </c>
      <c r="J80" s="48">
        <v>137578.77047</v>
      </c>
      <c r="K80" s="48">
        <v>11433.42762</v>
      </c>
      <c r="L80" s="49">
        <f t="shared" si="4"/>
        <v>8.578370211818898</v>
      </c>
      <c r="M80" s="49">
        <f>L80-(L80*33.99%)</f>
        <v>5.662582176821655</v>
      </c>
      <c r="N80" s="50">
        <v>101352.20155489999</v>
      </c>
      <c r="O80" s="50">
        <v>100244.02873570248</v>
      </c>
      <c r="P80" s="50">
        <v>9087.0166665</v>
      </c>
      <c r="Q80" s="50">
        <v>8.965781233254994</v>
      </c>
      <c r="R80" s="50">
        <v>5.918312192071621</v>
      </c>
    </row>
    <row r="81" spans="1:18" ht="43.5" customHeight="1">
      <c r="A81" s="90" t="s">
        <v>179</v>
      </c>
      <c r="B81" s="91" t="s">
        <v>180</v>
      </c>
      <c r="C81" s="69" t="s">
        <v>181</v>
      </c>
      <c r="D81" s="48">
        <v>0</v>
      </c>
      <c r="E81" s="48">
        <v>0</v>
      </c>
      <c r="F81" s="48">
        <v>0</v>
      </c>
      <c r="G81" s="49"/>
      <c r="H81" s="49">
        <v>0</v>
      </c>
      <c r="I81" s="48">
        <f t="shared" si="3"/>
        <v>0</v>
      </c>
      <c r="J81" s="48">
        <v>0</v>
      </c>
      <c r="K81" s="48">
        <v>0</v>
      </c>
      <c r="L81" s="49"/>
      <c r="M81" s="49">
        <v>0</v>
      </c>
      <c r="N81" s="50">
        <v>0</v>
      </c>
      <c r="O81" s="50">
        <v>0</v>
      </c>
      <c r="P81" s="50">
        <v>0</v>
      </c>
      <c r="Q81" s="50"/>
      <c r="R81" s="50">
        <v>0</v>
      </c>
    </row>
    <row r="82" spans="1:18" ht="33.75" customHeight="1">
      <c r="A82" s="90" t="s">
        <v>182</v>
      </c>
      <c r="B82" s="91" t="s">
        <v>183</v>
      </c>
      <c r="C82" s="69" t="s">
        <v>184</v>
      </c>
      <c r="D82" s="48">
        <v>0</v>
      </c>
      <c r="E82" s="48">
        <v>0</v>
      </c>
      <c r="F82" s="48">
        <v>0</v>
      </c>
      <c r="G82" s="49"/>
      <c r="H82" s="49">
        <v>0</v>
      </c>
      <c r="I82" s="48">
        <f t="shared" si="3"/>
        <v>0</v>
      </c>
      <c r="J82" s="48">
        <v>0</v>
      </c>
      <c r="K82" s="48">
        <v>0</v>
      </c>
      <c r="L82" s="49"/>
      <c r="M82" s="49">
        <v>0</v>
      </c>
      <c r="N82" s="50">
        <v>0</v>
      </c>
      <c r="O82" s="50">
        <v>0</v>
      </c>
      <c r="P82" s="50">
        <v>0</v>
      </c>
      <c r="Q82" s="50"/>
      <c r="R82" s="50">
        <v>0</v>
      </c>
    </row>
    <row r="83" spans="1:18" ht="16.5" customHeight="1">
      <c r="A83" s="90" t="s">
        <v>185</v>
      </c>
      <c r="B83" s="78" t="s">
        <v>186</v>
      </c>
      <c r="C83" s="79" t="s">
        <v>187</v>
      </c>
      <c r="D83" s="48">
        <v>0</v>
      </c>
      <c r="E83" s="48">
        <v>0</v>
      </c>
      <c r="F83" s="48">
        <v>0</v>
      </c>
      <c r="G83" s="49"/>
      <c r="H83" s="49"/>
      <c r="I83" s="48">
        <f t="shared" si="3"/>
        <v>0</v>
      </c>
      <c r="J83" s="48">
        <v>0</v>
      </c>
      <c r="K83" s="48">
        <v>0</v>
      </c>
      <c r="L83" s="49"/>
      <c r="M83" s="49"/>
      <c r="N83" s="50">
        <v>0</v>
      </c>
      <c r="O83" s="50">
        <v>0</v>
      </c>
      <c r="P83" s="50">
        <v>0</v>
      </c>
      <c r="Q83" s="48"/>
      <c r="R83" s="50"/>
    </row>
    <row r="84" spans="1:18" ht="27" customHeight="1">
      <c r="A84" s="90" t="s">
        <v>188</v>
      </c>
      <c r="B84" s="91" t="s">
        <v>189</v>
      </c>
      <c r="C84" s="69" t="s">
        <v>190</v>
      </c>
      <c r="D84" s="48">
        <v>0</v>
      </c>
      <c r="E84" s="48">
        <v>0</v>
      </c>
      <c r="F84" s="48">
        <v>0</v>
      </c>
      <c r="G84" s="49"/>
      <c r="H84" s="49">
        <v>0</v>
      </c>
      <c r="I84" s="48">
        <f t="shared" si="3"/>
        <v>0</v>
      </c>
      <c r="J84" s="48">
        <v>0</v>
      </c>
      <c r="K84" s="48">
        <v>0</v>
      </c>
      <c r="L84" s="49"/>
      <c r="M84" s="49">
        <v>0</v>
      </c>
      <c r="N84" s="50">
        <v>0</v>
      </c>
      <c r="O84" s="50">
        <v>0</v>
      </c>
      <c r="P84" s="50">
        <v>0</v>
      </c>
      <c r="Q84" s="50"/>
      <c r="R84" s="50">
        <v>0</v>
      </c>
    </row>
    <row r="85" spans="1:18" ht="17.25" customHeight="1">
      <c r="A85" s="90" t="s">
        <v>191</v>
      </c>
      <c r="B85" s="91" t="s">
        <v>192</v>
      </c>
      <c r="C85" s="69" t="s">
        <v>193</v>
      </c>
      <c r="D85" s="48">
        <v>0</v>
      </c>
      <c r="E85" s="48">
        <v>0</v>
      </c>
      <c r="F85" s="48">
        <v>0</v>
      </c>
      <c r="G85" s="49"/>
      <c r="H85" s="49">
        <v>0</v>
      </c>
      <c r="I85" s="48">
        <f t="shared" si="3"/>
        <v>0</v>
      </c>
      <c r="J85" s="48">
        <v>0</v>
      </c>
      <c r="K85" s="48">
        <v>0</v>
      </c>
      <c r="L85" s="49"/>
      <c r="M85" s="49">
        <v>0</v>
      </c>
      <c r="N85" s="50">
        <v>0</v>
      </c>
      <c r="O85" s="50">
        <v>0</v>
      </c>
      <c r="P85" s="50">
        <v>0</v>
      </c>
      <c r="Q85" s="50"/>
      <c r="R85" s="50">
        <v>0</v>
      </c>
    </row>
    <row r="86" spans="1:18" ht="47.25" customHeight="1">
      <c r="A86" s="90" t="s">
        <v>194</v>
      </c>
      <c r="B86" s="91" t="s">
        <v>195</v>
      </c>
      <c r="C86" s="69" t="s">
        <v>196</v>
      </c>
      <c r="D86" s="48">
        <v>0</v>
      </c>
      <c r="E86" s="48">
        <v>0</v>
      </c>
      <c r="F86" s="48">
        <v>0</v>
      </c>
      <c r="G86" s="49"/>
      <c r="H86" s="49">
        <v>0</v>
      </c>
      <c r="I86" s="48">
        <f t="shared" si="3"/>
        <v>0</v>
      </c>
      <c r="J86" s="48">
        <v>0</v>
      </c>
      <c r="K86" s="48">
        <v>0</v>
      </c>
      <c r="L86" s="49"/>
      <c r="M86" s="49">
        <v>0</v>
      </c>
      <c r="N86" s="50">
        <v>0</v>
      </c>
      <c r="O86" s="50">
        <v>0</v>
      </c>
      <c r="P86" s="50">
        <v>0</v>
      </c>
      <c r="Q86" s="50"/>
      <c r="R86" s="50">
        <v>0</v>
      </c>
    </row>
    <row r="87" spans="1:18" ht="47.25" customHeight="1">
      <c r="A87" s="90" t="s">
        <v>197</v>
      </c>
      <c r="B87" s="91" t="s">
        <v>198</v>
      </c>
      <c r="C87" s="69" t="s">
        <v>199</v>
      </c>
      <c r="D87" s="48">
        <v>0</v>
      </c>
      <c r="E87" s="48">
        <v>0</v>
      </c>
      <c r="F87" s="48">
        <v>0</v>
      </c>
      <c r="G87" s="49"/>
      <c r="H87" s="49">
        <v>0</v>
      </c>
      <c r="I87" s="48">
        <f t="shared" si="3"/>
        <v>0</v>
      </c>
      <c r="J87" s="48">
        <v>0</v>
      </c>
      <c r="K87" s="48">
        <v>0</v>
      </c>
      <c r="L87" s="49"/>
      <c r="M87" s="49">
        <v>0</v>
      </c>
      <c r="N87" s="50">
        <v>0</v>
      </c>
      <c r="O87" s="50">
        <v>0</v>
      </c>
      <c r="P87" s="50">
        <v>0</v>
      </c>
      <c r="Q87" s="50"/>
      <c r="R87" s="50">
        <v>0</v>
      </c>
    </row>
    <row r="88" spans="1:18" ht="72" customHeight="1">
      <c r="A88" s="90" t="s">
        <v>200</v>
      </c>
      <c r="B88" s="91" t="s">
        <v>201</v>
      </c>
      <c r="C88" s="69" t="s">
        <v>202</v>
      </c>
      <c r="D88" s="48">
        <v>144103</v>
      </c>
      <c r="E88" s="48">
        <v>144103</v>
      </c>
      <c r="F88" s="48">
        <v>3545.90765</v>
      </c>
      <c r="G88" s="49">
        <f>F88/D88*100</f>
        <v>2.460675801336544</v>
      </c>
      <c r="H88" s="49">
        <f>G88-(G88*33.99%)</f>
        <v>1.6242920964622525</v>
      </c>
      <c r="I88" s="48">
        <f t="shared" si="3"/>
        <v>144103</v>
      </c>
      <c r="J88" s="48">
        <v>144103</v>
      </c>
      <c r="K88" s="48">
        <v>13748.56833</v>
      </c>
      <c r="L88" s="49">
        <f>K88/I88*100</f>
        <v>9.540792578919245</v>
      </c>
      <c r="M88" s="49">
        <f>L88-(L88*33.99%)</f>
        <v>6.297877181344593</v>
      </c>
      <c r="N88" s="50">
        <v>120400</v>
      </c>
      <c r="O88" s="50">
        <v>120400</v>
      </c>
      <c r="P88" s="50">
        <v>9959.6589002</v>
      </c>
      <c r="Q88" s="50">
        <v>8.272141943687709</v>
      </c>
      <c r="R88" s="50">
        <v>5.460440897028256</v>
      </c>
    </row>
    <row r="89" spans="1:18" ht="33" customHeight="1">
      <c r="A89" s="90" t="s">
        <v>203</v>
      </c>
      <c r="B89" s="91" t="s">
        <v>204</v>
      </c>
      <c r="C89" s="69" t="s">
        <v>205</v>
      </c>
      <c r="D89" s="48">
        <v>0</v>
      </c>
      <c r="E89" s="48">
        <v>0</v>
      </c>
      <c r="F89" s="48">
        <v>0</v>
      </c>
      <c r="G89" s="49"/>
      <c r="H89" s="49">
        <v>0</v>
      </c>
      <c r="I89" s="48">
        <f t="shared" si="3"/>
        <v>0</v>
      </c>
      <c r="J89" s="48">
        <v>0</v>
      </c>
      <c r="K89" s="48">
        <v>0</v>
      </c>
      <c r="L89" s="49"/>
      <c r="M89" s="49">
        <v>0</v>
      </c>
      <c r="N89" s="50">
        <v>0</v>
      </c>
      <c r="O89" s="50">
        <v>0</v>
      </c>
      <c r="P89" s="50">
        <v>0</v>
      </c>
      <c r="Q89" s="50"/>
      <c r="R89" s="50">
        <v>0</v>
      </c>
    </row>
    <row r="90" spans="1:18" ht="29.25" customHeight="1">
      <c r="A90" s="90" t="s">
        <v>206</v>
      </c>
      <c r="B90" s="91" t="s">
        <v>207</v>
      </c>
      <c r="C90" s="69" t="s">
        <v>208</v>
      </c>
      <c r="D90" s="48">
        <v>0</v>
      </c>
      <c r="E90" s="48">
        <v>0</v>
      </c>
      <c r="F90" s="48">
        <v>0</v>
      </c>
      <c r="G90" s="49"/>
      <c r="H90" s="49">
        <v>0</v>
      </c>
      <c r="I90" s="48">
        <f t="shared" si="3"/>
        <v>0</v>
      </c>
      <c r="J90" s="48">
        <v>0</v>
      </c>
      <c r="K90" s="48">
        <v>0</v>
      </c>
      <c r="L90" s="49"/>
      <c r="M90" s="49">
        <v>0</v>
      </c>
      <c r="N90" s="50">
        <v>0</v>
      </c>
      <c r="O90" s="50">
        <v>0</v>
      </c>
      <c r="P90" s="50">
        <v>0</v>
      </c>
      <c r="Q90" s="50"/>
      <c r="R90" s="50">
        <v>0</v>
      </c>
    </row>
    <row r="91" spans="1:18" ht="29.25" customHeight="1">
      <c r="A91" s="77" t="s">
        <v>209</v>
      </c>
      <c r="B91" s="78" t="s">
        <v>210</v>
      </c>
      <c r="C91" s="79" t="s">
        <v>211</v>
      </c>
      <c r="D91" s="48">
        <v>0</v>
      </c>
      <c r="E91" s="48">
        <v>0</v>
      </c>
      <c r="F91" s="48">
        <v>0</v>
      </c>
      <c r="G91" s="49"/>
      <c r="H91" s="49"/>
      <c r="I91" s="48">
        <f t="shared" si="3"/>
        <v>0</v>
      </c>
      <c r="J91" s="48">
        <v>0</v>
      </c>
      <c r="K91" s="48">
        <v>0</v>
      </c>
      <c r="L91" s="49"/>
      <c r="M91" s="49"/>
      <c r="N91" s="50">
        <v>0</v>
      </c>
      <c r="O91" s="50">
        <v>0</v>
      </c>
      <c r="P91" s="50">
        <v>0</v>
      </c>
      <c r="Q91" s="50"/>
      <c r="R91" s="50"/>
    </row>
    <row r="92" spans="1:18" ht="50.25" customHeight="1">
      <c r="A92" s="90" t="s">
        <v>212</v>
      </c>
      <c r="B92" s="92" t="s">
        <v>213</v>
      </c>
      <c r="C92" s="69" t="s">
        <v>214</v>
      </c>
      <c r="D92" s="48">
        <v>0</v>
      </c>
      <c r="E92" s="48">
        <v>0</v>
      </c>
      <c r="F92" s="48">
        <v>0</v>
      </c>
      <c r="G92" s="49"/>
      <c r="H92" s="49">
        <v>0</v>
      </c>
      <c r="I92" s="48">
        <f t="shared" si="3"/>
        <v>0</v>
      </c>
      <c r="J92" s="48">
        <v>0</v>
      </c>
      <c r="K92" s="48">
        <v>0</v>
      </c>
      <c r="L92" s="49"/>
      <c r="M92" s="49">
        <v>0</v>
      </c>
      <c r="N92" s="50">
        <v>0</v>
      </c>
      <c r="O92" s="50">
        <v>0</v>
      </c>
      <c r="P92" s="50">
        <v>0</v>
      </c>
      <c r="Q92" s="50"/>
      <c r="R92" s="50">
        <v>0</v>
      </c>
    </row>
    <row r="93" spans="1:18" ht="18" customHeight="1">
      <c r="A93" s="90" t="s">
        <v>215</v>
      </c>
      <c r="B93" s="91" t="s">
        <v>216</v>
      </c>
      <c r="C93" s="69" t="s">
        <v>217</v>
      </c>
      <c r="D93" s="48">
        <v>0</v>
      </c>
      <c r="E93" s="48">
        <v>0</v>
      </c>
      <c r="F93" s="48">
        <v>0</v>
      </c>
      <c r="G93" s="49"/>
      <c r="H93" s="49">
        <v>0</v>
      </c>
      <c r="I93" s="48">
        <f t="shared" si="3"/>
        <v>0</v>
      </c>
      <c r="J93" s="48">
        <v>0</v>
      </c>
      <c r="K93" s="48">
        <v>0</v>
      </c>
      <c r="L93" s="49"/>
      <c r="M93" s="49">
        <v>0</v>
      </c>
      <c r="N93" s="50">
        <v>0</v>
      </c>
      <c r="O93" s="50">
        <v>0</v>
      </c>
      <c r="P93" s="50">
        <v>0</v>
      </c>
      <c r="Q93" s="50"/>
      <c r="R93" s="50">
        <v>0</v>
      </c>
    </row>
    <row r="94" spans="1:18" ht="15.75" customHeight="1">
      <c r="A94" s="90" t="s">
        <v>218</v>
      </c>
      <c r="B94" s="91" t="s">
        <v>219</v>
      </c>
      <c r="C94" s="69" t="s">
        <v>220</v>
      </c>
      <c r="D94" s="48">
        <v>0</v>
      </c>
      <c r="E94" s="48">
        <v>0</v>
      </c>
      <c r="F94" s="48">
        <v>0</v>
      </c>
      <c r="G94" s="49"/>
      <c r="H94" s="49">
        <v>0</v>
      </c>
      <c r="I94" s="48">
        <f t="shared" si="3"/>
        <v>0</v>
      </c>
      <c r="J94" s="48">
        <v>0</v>
      </c>
      <c r="K94" s="48">
        <v>0</v>
      </c>
      <c r="L94" s="49"/>
      <c r="M94" s="49">
        <v>0</v>
      </c>
      <c r="N94" s="50">
        <v>0</v>
      </c>
      <c r="O94" s="50">
        <v>0</v>
      </c>
      <c r="P94" s="50">
        <v>0</v>
      </c>
      <c r="Q94" s="50"/>
      <c r="R94" s="50">
        <v>0</v>
      </c>
    </row>
    <row r="95" spans="1:18" ht="16.5" customHeight="1">
      <c r="A95" s="90" t="s">
        <v>221</v>
      </c>
      <c r="B95" s="92" t="s">
        <v>222</v>
      </c>
      <c r="C95" s="69" t="s">
        <v>223</v>
      </c>
      <c r="D95" s="48">
        <v>0</v>
      </c>
      <c r="E95" s="48">
        <v>0</v>
      </c>
      <c r="F95" s="48">
        <v>0</v>
      </c>
      <c r="G95" s="49"/>
      <c r="H95" s="49">
        <v>0</v>
      </c>
      <c r="I95" s="48">
        <f t="shared" si="3"/>
        <v>0</v>
      </c>
      <c r="J95" s="48">
        <v>0</v>
      </c>
      <c r="K95" s="48">
        <v>0</v>
      </c>
      <c r="L95" s="49"/>
      <c r="M95" s="49">
        <v>0</v>
      </c>
      <c r="N95" s="50">
        <v>0</v>
      </c>
      <c r="O95" s="50">
        <v>0</v>
      </c>
      <c r="P95" s="50">
        <v>0</v>
      </c>
      <c r="Q95" s="50"/>
      <c r="R95" s="50">
        <v>0</v>
      </c>
    </row>
    <row r="96" spans="1:18" ht="55.5" customHeight="1">
      <c r="A96" s="90" t="s">
        <v>224</v>
      </c>
      <c r="B96" s="91" t="s">
        <v>225</v>
      </c>
      <c r="C96" s="90" t="s">
        <v>226</v>
      </c>
      <c r="D96" s="48">
        <v>7535.74553</v>
      </c>
      <c r="E96" s="48">
        <v>7755.90078</v>
      </c>
      <c r="F96" s="48">
        <v>169.58219</v>
      </c>
      <c r="G96" s="49">
        <f>F96/D96*100</f>
        <v>2.2503704421133763</v>
      </c>
      <c r="H96" s="49">
        <f>G96-(G96*33.99%)</f>
        <v>1.4854695288390396</v>
      </c>
      <c r="I96" s="48">
        <f t="shared" si="3"/>
        <v>7535.74553</v>
      </c>
      <c r="J96" s="48">
        <v>7755.90078</v>
      </c>
      <c r="K96" s="48">
        <v>687.75</v>
      </c>
      <c r="L96" s="49">
        <f>K96/I96*100</f>
        <v>9.126502444410434</v>
      </c>
      <c r="M96" s="49">
        <f>L96-(L96*33.99%)</f>
        <v>6.024404263555327</v>
      </c>
      <c r="N96" s="50">
        <v>7535.74553</v>
      </c>
      <c r="O96" s="50">
        <v>7336.01665695</v>
      </c>
      <c r="P96" s="50">
        <v>687.75</v>
      </c>
      <c r="Q96" s="50">
        <v>9.126502444410434</v>
      </c>
      <c r="R96" s="50">
        <v>6.024404263555327</v>
      </c>
    </row>
    <row r="97" spans="1:18" ht="60.75" customHeight="1">
      <c r="A97" s="90" t="s">
        <v>227</v>
      </c>
      <c r="B97" s="91" t="s">
        <v>228</v>
      </c>
      <c r="C97" s="69" t="s">
        <v>229</v>
      </c>
      <c r="D97" s="48">
        <v>0</v>
      </c>
      <c r="E97" s="48">
        <v>0</v>
      </c>
      <c r="F97" s="48">
        <v>0</v>
      </c>
      <c r="G97" s="49"/>
      <c r="H97" s="49">
        <v>0</v>
      </c>
      <c r="I97" s="48">
        <f t="shared" si="3"/>
        <v>0</v>
      </c>
      <c r="J97" s="48">
        <v>0</v>
      </c>
      <c r="K97" s="48">
        <v>0</v>
      </c>
      <c r="L97" s="49"/>
      <c r="M97" s="49">
        <v>0</v>
      </c>
      <c r="N97" s="50">
        <v>0</v>
      </c>
      <c r="O97" s="50">
        <v>0</v>
      </c>
      <c r="P97" s="50">
        <v>0</v>
      </c>
      <c r="Q97" s="50"/>
      <c r="R97" s="50">
        <v>0</v>
      </c>
    </row>
    <row r="98" spans="1:18" ht="76.5" customHeight="1">
      <c r="A98" s="90" t="s">
        <v>230</v>
      </c>
      <c r="B98" s="92" t="s">
        <v>231</v>
      </c>
      <c r="C98" s="69" t="s">
        <v>232</v>
      </c>
      <c r="D98" s="48">
        <v>0</v>
      </c>
      <c r="E98" s="48">
        <v>0</v>
      </c>
      <c r="F98" s="48">
        <v>0</v>
      </c>
      <c r="G98" s="49">
        <v>0</v>
      </c>
      <c r="H98" s="49">
        <v>0</v>
      </c>
      <c r="I98" s="48">
        <f t="shared" si="3"/>
        <v>0</v>
      </c>
      <c r="J98" s="48">
        <v>0</v>
      </c>
      <c r="K98" s="48">
        <v>0</v>
      </c>
      <c r="L98" s="49">
        <v>0</v>
      </c>
      <c r="M98" s="49">
        <v>0</v>
      </c>
      <c r="N98" s="50">
        <v>0</v>
      </c>
      <c r="O98" s="50">
        <v>0</v>
      </c>
      <c r="P98" s="50">
        <v>0</v>
      </c>
      <c r="Q98" s="198">
        <v>0</v>
      </c>
      <c r="R98" s="50">
        <v>0</v>
      </c>
    </row>
    <row r="99" spans="1:18" ht="81" customHeight="1">
      <c r="A99" s="90" t="s">
        <v>233</v>
      </c>
      <c r="B99" s="92" t="s">
        <v>234</v>
      </c>
      <c r="C99" s="69" t="s">
        <v>235</v>
      </c>
      <c r="D99" s="48">
        <v>0</v>
      </c>
      <c r="E99" s="48">
        <v>0</v>
      </c>
      <c r="F99" s="48">
        <v>0</v>
      </c>
      <c r="G99" s="49"/>
      <c r="H99" s="49">
        <v>0</v>
      </c>
      <c r="I99" s="48">
        <f t="shared" si="3"/>
        <v>0</v>
      </c>
      <c r="J99" s="48">
        <v>0</v>
      </c>
      <c r="K99" s="48">
        <v>0</v>
      </c>
      <c r="L99" s="49"/>
      <c r="M99" s="49">
        <v>0</v>
      </c>
      <c r="N99" s="50">
        <v>0</v>
      </c>
      <c r="O99" s="50">
        <v>0</v>
      </c>
      <c r="P99" s="50">
        <v>0</v>
      </c>
      <c r="Q99" s="50"/>
      <c r="R99" s="50">
        <v>0</v>
      </c>
    </row>
    <row r="100" spans="1:18" ht="48.75" customHeight="1">
      <c r="A100" s="90" t="s">
        <v>236</v>
      </c>
      <c r="B100" s="91" t="s">
        <v>237</v>
      </c>
      <c r="C100" s="69" t="s">
        <v>238</v>
      </c>
      <c r="D100" s="48">
        <v>0</v>
      </c>
      <c r="E100" s="48">
        <v>0</v>
      </c>
      <c r="F100" s="48">
        <v>0</v>
      </c>
      <c r="G100" s="49"/>
      <c r="H100" s="49">
        <v>0</v>
      </c>
      <c r="I100" s="48">
        <f t="shared" si="3"/>
        <v>0</v>
      </c>
      <c r="J100" s="48">
        <v>0</v>
      </c>
      <c r="K100" s="48">
        <v>0</v>
      </c>
      <c r="L100" s="49"/>
      <c r="M100" s="49">
        <v>0</v>
      </c>
      <c r="N100" s="50">
        <v>0</v>
      </c>
      <c r="O100" s="50">
        <v>0</v>
      </c>
      <c r="P100" s="50"/>
      <c r="Q100" s="50"/>
      <c r="R100" s="50">
        <v>0</v>
      </c>
    </row>
    <row r="101" spans="1:18" ht="29.25" customHeight="1">
      <c r="A101" s="106" t="s">
        <v>239</v>
      </c>
      <c r="B101" s="91" t="s">
        <v>240</v>
      </c>
      <c r="C101" s="69" t="s">
        <v>241</v>
      </c>
      <c r="D101" s="48">
        <v>5803</v>
      </c>
      <c r="E101" s="48">
        <v>5807.61917</v>
      </c>
      <c r="F101" s="48">
        <v>371.48675</v>
      </c>
      <c r="G101" s="49">
        <f>F101/D101*100</f>
        <v>6.401632776150266</v>
      </c>
      <c r="H101" s="49">
        <f>G101</f>
        <v>6.401632776150266</v>
      </c>
      <c r="I101" s="48">
        <f t="shared" si="3"/>
        <v>5803</v>
      </c>
      <c r="J101" s="48">
        <v>5807.61917</v>
      </c>
      <c r="K101" s="48">
        <v>2460.74727</v>
      </c>
      <c r="L101" s="49">
        <f>K101/I101*100</f>
        <v>42.40474358090643</v>
      </c>
      <c r="M101" s="49">
        <f>L101</f>
        <v>42.40474358090643</v>
      </c>
      <c r="N101" s="50">
        <v>13574.785858899972</v>
      </c>
      <c r="O101" s="50">
        <v>13601.914218499973</v>
      </c>
      <c r="P101" s="50">
        <v>2570.699916400002</v>
      </c>
      <c r="Q101" s="50">
        <v>18.937314688574528</v>
      </c>
      <c r="R101" s="50">
        <v>18.937314688574528</v>
      </c>
    </row>
    <row r="102" spans="1:18" ht="32.25" customHeight="1">
      <c r="A102" s="77" t="s">
        <v>242</v>
      </c>
      <c r="B102" s="91" t="s">
        <v>243</v>
      </c>
      <c r="C102" s="69" t="s">
        <v>244</v>
      </c>
      <c r="D102" s="48">
        <v>0</v>
      </c>
      <c r="E102" s="48">
        <v>0</v>
      </c>
      <c r="F102" s="48">
        <v>0</v>
      </c>
      <c r="G102" s="49"/>
      <c r="H102" s="49">
        <v>0</v>
      </c>
      <c r="I102" s="48">
        <f t="shared" si="3"/>
        <v>0</v>
      </c>
      <c r="J102" s="48">
        <v>0</v>
      </c>
      <c r="K102" s="48">
        <v>0</v>
      </c>
      <c r="L102" s="49"/>
      <c r="M102" s="49">
        <v>0</v>
      </c>
      <c r="N102" s="50">
        <v>0</v>
      </c>
      <c r="O102" s="50">
        <v>0</v>
      </c>
      <c r="P102" s="50">
        <v>0</v>
      </c>
      <c r="Q102" s="50"/>
      <c r="R102" s="50">
        <v>0</v>
      </c>
    </row>
    <row r="103" spans="1:18" ht="50.25" customHeight="1">
      <c r="A103" s="77" t="s">
        <v>245</v>
      </c>
      <c r="B103" s="95" t="s">
        <v>246</v>
      </c>
      <c r="C103" s="96" t="s">
        <v>247</v>
      </c>
      <c r="D103" s="48">
        <v>0</v>
      </c>
      <c r="E103" s="48">
        <v>0</v>
      </c>
      <c r="F103" s="48">
        <v>0</v>
      </c>
      <c r="G103" s="54"/>
      <c r="H103" s="54">
        <v>0</v>
      </c>
      <c r="I103" s="48">
        <f t="shared" si="3"/>
        <v>0</v>
      </c>
      <c r="J103" s="48">
        <v>0</v>
      </c>
      <c r="K103" s="48">
        <v>0</v>
      </c>
      <c r="L103" s="54"/>
      <c r="M103" s="54">
        <v>0</v>
      </c>
      <c r="N103" s="50">
        <v>0</v>
      </c>
      <c r="O103" s="50">
        <v>0</v>
      </c>
      <c r="P103" s="50">
        <v>0</v>
      </c>
      <c r="Q103" s="50"/>
      <c r="R103" s="50">
        <v>0</v>
      </c>
    </row>
    <row r="104" spans="1:18" ht="30.75" customHeight="1" thickBot="1">
      <c r="A104" s="77" t="s">
        <v>432</v>
      </c>
      <c r="B104" s="208" t="s">
        <v>433</v>
      </c>
      <c r="C104" s="96" t="s">
        <v>434</v>
      </c>
      <c r="D104" s="48">
        <v>1486.91176</v>
      </c>
      <c r="E104" s="48">
        <v>2063.73509</v>
      </c>
      <c r="F104" s="48">
        <v>0</v>
      </c>
      <c r="G104" s="209"/>
      <c r="H104" s="200"/>
      <c r="I104" s="48">
        <f t="shared" si="3"/>
        <v>1486.91176</v>
      </c>
      <c r="J104" s="48">
        <v>2063.73509</v>
      </c>
      <c r="K104" s="48">
        <v>0</v>
      </c>
      <c r="L104" s="209"/>
      <c r="M104" s="200"/>
      <c r="N104" s="202"/>
      <c r="O104" s="202"/>
      <c r="P104" s="202"/>
      <c r="Q104" s="202"/>
      <c r="R104" s="210"/>
    </row>
    <row r="105" spans="1:18" ht="15.75" thickBot="1">
      <c r="A105" s="81"/>
      <c r="B105" s="82"/>
      <c r="C105" s="83"/>
      <c r="D105" s="58">
        <f>SUM(D71:D104)</f>
        <v>470786.27196000004</v>
      </c>
      <c r="E105" s="58">
        <f>SUM(E71:E104)</f>
        <v>1338947.6717</v>
      </c>
      <c r="F105" s="58">
        <f>SUM(F71:F104)</f>
        <v>32854.91216</v>
      </c>
      <c r="G105" s="103">
        <f>F105/D105*100</f>
        <v>6.978731988767822</v>
      </c>
      <c r="H105" s="104">
        <f>G105-(G105*33.99%)</f>
        <v>4.6066609857856395</v>
      </c>
      <c r="I105" s="58">
        <f>SUM(I71:I104)</f>
        <v>470786.27196000004</v>
      </c>
      <c r="J105" s="58">
        <f>SUM(J71:J104)</f>
        <v>1338947.6717</v>
      </c>
      <c r="K105" s="58">
        <f>SUM(K71:K104)</f>
        <v>128802.17283999998</v>
      </c>
      <c r="L105" s="103">
        <f>K105/I105*100</f>
        <v>27.35894831932218</v>
      </c>
      <c r="M105" s="104">
        <f>L105-(L105*33.99%)</f>
        <v>18.05964178558457</v>
      </c>
      <c r="N105" s="60">
        <v>437535.5967631</v>
      </c>
      <c r="O105" s="60">
        <v>1218319.9532073264</v>
      </c>
      <c r="P105" s="60">
        <v>124096.01402270001</v>
      </c>
      <c r="Q105" s="203">
        <v>28.362495518253972</v>
      </c>
      <c r="R105" s="204">
        <v>18.722083291599446</v>
      </c>
    </row>
    <row r="106" spans="1:18" ht="18" customHeight="1">
      <c r="A106" s="85" t="s">
        <v>248</v>
      </c>
      <c r="B106" s="86" t="s">
        <v>86</v>
      </c>
      <c r="C106" s="87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3"/>
      <c r="O106" s="43"/>
      <c r="P106" s="43"/>
      <c r="Q106" s="43"/>
      <c r="R106" s="43"/>
    </row>
    <row r="107" spans="1:18" ht="17.25" customHeight="1">
      <c r="A107" s="90" t="s">
        <v>249</v>
      </c>
      <c r="B107" s="92" t="s">
        <v>250</v>
      </c>
      <c r="C107" s="69" t="s">
        <v>251</v>
      </c>
      <c r="D107" s="48">
        <v>1849.14215</v>
      </c>
      <c r="E107" s="48">
        <v>1829.13301</v>
      </c>
      <c r="F107" s="48">
        <v>37.68947</v>
      </c>
      <c r="G107" s="49">
        <f>F107/D107*100</f>
        <v>2.0382137738842845</v>
      </c>
      <c r="H107" s="49">
        <f>G107-(G107*33.99%)</f>
        <v>1.345424912141016</v>
      </c>
      <c r="I107" s="48">
        <f aca="true" t="shared" si="5" ref="I107:I124">D107</f>
        <v>1849.14215</v>
      </c>
      <c r="J107" s="48">
        <v>1829.13301</v>
      </c>
      <c r="K107" s="48">
        <v>162.40306</v>
      </c>
      <c r="L107" s="49">
        <f>K107/I107*100</f>
        <v>8.782616306702003</v>
      </c>
      <c r="M107" s="49">
        <f>L107-(L107*33.99%)</f>
        <v>5.797405024053992</v>
      </c>
      <c r="N107" s="50">
        <v>2549.1428347</v>
      </c>
      <c r="O107" s="50">
        <v>2112.8457771355</v>
      </c>
      <c r="P107" s="50">
        <v>168.1528175</v>
      </c>
      <c r="Q107" s="50">
        <v>6.596445487911992</v>
      </c>
      <c r="R107" s="50">
        <v>4.354313666570706</v>
      </c>
    </row>
    <row r="108" spans="1:18" ht="17.25" customHeight="1">
      <c r="A108" s="90" t="s">
        <v>252</v>
      </c>
      <c r="B108" s="92" t="s">
        <v>253</v>
      </c>
      <c r="C108" s="69" t="s">
        <v>254</v>
      </c>
      <c r="D108" s="48">
        <v>0</v>
      </c>
      <c r="E108" s="48">
        <v>0</v>
      </c>
      <c r="F108" s="48">
        <v>0</v>
      </c>
      <c r="G108" s="49"/>
      <c r="H108" s="49"/>
      <c r="I108" s="48">
        <f t="shared" si="5"/>
        <v>0</v>
      </c>
      <c r="J108" s="48">
        <v>0</v>
      </c>
      <c r="K108" s="48">
        <v>0</v>
      </c>
      <c r="L108" s="49"/>
      <c r="M108" s="49"/>
      <c r="N108" s="50">
        <v>0</v>
      </c>
      <c r="O108" s="50">
        <v>0</v>
      </c>
      <c r="P108" s="50">
        <v>0</v>
      </c>
      <c r="Q108" s="50"/>
      <c r="R108" s="50"/>
    </row>
    <row r="109" spans="1:18" ht="35.25" customHeight="1">
      <c r="A109" s="90" t="s">
        <v>255</v>
      </c>
      <c r="B109" s="92" t="s">
        <v>256</v>
      </c>
      <c r="C109" s="69" t="s">
        <v>257</v>
      </c>
      <c r="D109" s="48">
        <v>9522.91661</v>
      </c>
      <c r="E109" s="48">
        <v>16257.98825</v>
      </c>
      <c r="F109" s="48">
        <v>360.31265</v>
      </c>
      <c r="G109" s="49">
        <f>F109/D109*100</f>
        <v>3.7836375635342248</v>
      </c>
      <c r="H109" s="49">
        <f>G109</f>
        <v>3.7836375635342248</v>
      </c>
      <c r="I109" s="48">
        <f t="shared" si="5"/>
        <v>9522.91661</v>
      </c>
      <c r="J109" s="48">
        <v>16257.98825</v>
      </c>
      <c r="K109" s="48">
        <v>1110.6438</v>
      </c>
      <c r="L109" s="49">
        <f>K109/I109*100</f>
        <v>11.662853361896655</v>
      </c>
      <c r="M109" s="49">
        <f>L109</f>
        <v>11.662853361896655</v>
      </c>
      <c r="N109" s="50">
        <v>8314.007174600001</v>
      </c>
      <c r="O109" s="50">
        <v>8733.134385286636</v>
      </c>
      <c r="P109" s="50">
        <v>1109.924086</v>
      </c>
      <c r="Q109" s="50">
        <v>13.350049653444037</v>
      </c>
      <c r="R109" s="50">
        <v>13.350049653444037</v>
      </c>
    </row>
    <row r="110" spans="1:18" ht="32.25" customHeight="1">
      <c r="A110" s="90" t="s">
        <v>258</v>
      </c>
      <c r="B110" s="92" t="s">
        <v>259</v>
      </c>
      <c r="C110" s="90" t="s">
        <v>260</v>
      </c>
      <c r="D110" s="48">
        <v>394.41776</v>
      </c>
      <c r="E110" s="48">
        <v>295.83673</v>
      </c>
      <c r="F110" s="48">
        <v>0</v>
      </c>
      <c r="G110" s="49">
        <f>F110/D110*100</f>
        <v>0</v>
      </c>
      <c r="H110" s="49">
        <f>G110</f>
        <v>0</v>
      </c>
      <c r="I110" s="48">
        <f t="shared" si="5"/>
        <v>394.41776</v>
      </c>
      <c r="J110" s="48">
        <v>295.83673</v>
      </c>
      <c r="K110" s="48">
        <v>0.21</v>
      </c>
      <c r="L110" s="49">
        <f>K110/I110*100</f>
        <v>0.053243038548771236</v>
      </c>
      <c r="M110" s="49">
        <f>L110</f>
        <v>0.053243038548771236</v>
      </c>
      <c r="N110" s="50">
        <v>31.66513</v>
      </c>
      <c r="O110" s="50">
        <v>31.08078</v>
      </c>
      <c r="P110" s="50">
        <v>24.91192</v>
      </c>
      <c r="Q110" s="50">
        <v>78.67303876535482</v>
      </c>
      <c r="R110" s="50">
        <v>78.67303876535482</v>
      </c>
    </row>
    <row r="111" spans="1:18" ht="49.5" customHeight="1">
      <c r="A111" s="90" t="s">
        <v>261</v>
      </c>
      <c r="B111" s="91" t="s">
        <v>162</v>
      </c>
      <c r="C111" s="69" t="s">
        <v>262</v>
      </c>
      <c r="D111" s="48">
        <v>2270.6999</v>
      </c>
      <c r="E111" s="48">
        <v>2270.6999</v>
      </c>
      <c r="F111" s="48">
        <v>0</v>
      </c>
      <c r="G111" s="49">
        <f>F111/D111*100</f>
        <v>0</v>
      </c>
      <c r="H111" s="49">
        <v>0</v>
      </c>
      <c r="I111" s="48">
        <f t="shared" si="5"/>
        <v>2270.6999</v>
      </c>
      <c r="J111" s="48">
        <v>2270.6999</v>
      </c>
      <c r="K111" s="48">
        <v>0</v>
      </c>
      <c r="L111" s="49">
        <f>K111/I111*100</f>
        <v>0</v>
      </c>
      <c r="M111" s="49">
        <v>0</v>
      </c>
      <c r="N111" s="50">
        <v>293.0999</v>
      </c>
      <c r="O111" s="50">
        <v>266.568</v>
      </c>
      <c r="P111" s="50">
        <v>0</v>
      </c>
      <c r="Q111" s="50">
        <v>0</v>
      </c>
      <c r="R111" s="50">
        <v>0</v>
      </c>
    </row>
    <row r="112" spans="1:18" ht="15.75" customHeight="1">
      <c r="A112" s="90" t="s">
        <v>263</v>
      </c>
      <c r="B112" s="91" t="s">
        <v>264</v>
      </c>
      <c r="C112" s="69" t="s">
        <v>265</v>
      </c>
      <c r="D112" s="48">
        <v>1742.26967</v>
      </c>
      <c r="E112" s="48">
        <v>0</v>
      </c>
      <c r="F112" s="48">
        <v>4.39632</v>
      </c>
      <c r="G112" s="49">
        <f>F112/D112*100</f>
        <v>0.2523329238693572</v>
      </c>
      <c r="H112" s="49">
        <f>G112-(G112*33.99%)</f>
        <v>0.16656496304616267</v>
      </c>
      <c r="I112" s="48">
        <f t="shared" si="5"/>
        <v>1742.26967</v>
      </c>
      <c r="J112" s="48">
        <v>0</v>
      </c>
      <c r="K112" s="48">
        <v>122.34466</v>
      </c>
      <c r="L112" s="49">
        <f>K112/I112*100</f>
        <v>7.022142559595841</v>
      </c>
      <c r="M112" s="49">
        <f>L112-(L112*33.99%)</f>
        <v>4.635316303589215</v>
      </c>
      <c r="N112" s="50">
        <v>6231.8848783</v>
      </c>
      <c r="O112" s="50">
        <v>4144.4493064</v>
      </c>
      <c r="P112" s="50">
        <v>590.3431751</v>
      </c>
      <c r="Q112" s="50">
        <v>9.472947376733957</v>
      </c>
      <c r="R112" s="50">
        <v>6.253092563382085</v>
      </c>
    </row>
    <row r="113" spans="1:18" ht="47.25" customHeight="1">
      <c r="A113" s="90" t="s">
        <v>266</v>
      </c>
      <c r="B113" s="91" t="s">
        <v>267</v>
      </c>
      <c r="C113" s="69" t="s">
        <v>268</v>
      </c>
      <c r="D113" s="48">
        <v>0</v>
      </c>
      <c r="E113" s="48">
        <v>0</v>
      </c>
      <c r="F113" s="48">
        <v>0</v>
      </c>
      <c r="G113" s="49"/>
      <c r="H113" s="49">
        <v>0</v>
      </c>
      <c r="I113" s="48">
        <f t="shared" si="5"/>
        <v>0</v>
      </c>
      <c r="J113" s="48">
        <v>0</v>
      </c>
      <c r="K113" s="48">
        <v>0</v>
      </c>
      <c r="L113" s="49"/>
      <c r="M113" s="49">
        <v>0</v>
      </c>
      <c r="N113" s="50">
        <v>0</v>
      </c>
      <c r="O113" s="50">
        <v>0</v>
      </c>
      <c r="P113" s="50">
        <v>0</v>
      </c>
      <c r="Q113" s="50"/>
      <c r="R113" s="50">
        <v>0</v>
      </c>
    </row>
    <row r="114" spans="1:18" ht="17.25" customHeight="1">
      <c r="A114" s="77" t="s">
        <v>269</v>
      </c>
      <c r="B114" s="78" t="s">
        <v>270</v>
      </c>
      <c r="C114" s="79" t="s">
        <v>271</v>
      </c>
      <c r="D114" s="48">
        <v>0</v>
      </c>
      <c r="E114" s="48">
        <v>0</v>
      </c>
      <c r="F114" s="48">
        <v>0</v>
      </c>
      <c r="G114" s="49"/>
      <c r="H114" s="49"/>
      <c r="I114" s="48">
        <f t="shared" si="5"/>
        <v>0</v>
      </c>
      <c r="J114" s="48">
        <v>0</v>
      </c>
      <c r="K114" s="48">
        <v>0</v>
      </c>
      <c r="L114" s="49"/>
      <c r="M114" s="49"/>
      <c r="N114" s="50">
        <v>0</v>
      </c>
      <c r="O114" s="50">
        <v>0</v>
      </c>
      <c r="P114" s="50">
        <v>0</v>
      </c>
      <c r="Q114" s="50"/>
      <c r="R114" s="50"/>
    </row>
    <row r="115" spans="1:18" ht="20.25" customHeight="1">
      <c r="A115" s="45" t="s">
        <v>272</v>
      </c>
      <c r="B115" s="66" t="s">
        <v>219</v>
      </c>
      <c r="C115" s="47" t="s">
        <v>273</v>
      </c>
      <c r="D115" s="48">
        <v>0</v>
      </c>
      <c r="E115" s="48">
        <v>0</v>
      </c>
      <c r="F115" s="48">
        <v>0</v>
      </c>
      <c r="G115" s="49"/>
      <c r="H115" s="49">
        <v>0</v>
      </c>
      <c r="I115" s="48">
        <f t="shared" si="5"/>
        <v>0</v>
      </c>
      <c r="J115" s="48">
        <v>0</v>
      </c>
      <c r="K115" s="48">
        <v>0</v>
      </c>
      <c r="L115" s="49"/>
      <c r="M115" s="49">
        <v>0</v>
      </c>
      <c r="N115" s="50">
        <v>0</v>
      </c>
      <c r="O115" s="50">
        <v>0</v>
      </c>
      <c r="P115" s="50">
        <v>0</v>
      </c>
      <c r="Q115" s="50"/>
      <c r="R115" s="50">
        <v>0</v>
      </c>
    </row>
    <row r="116" spans="1:18" ht="18" customHeight="1">
      <c r="A116" s="45" t="s">
        <v>274</v>
      </c>
      <c r="B116" s="66" t="s">
        <v>275</v>
      </c>
      <c r="C116" s="47" t="s">
        <v>276</v>
      </c>
      <c r="D116" s="48">
        <v>243.9502</v>
      </c>
      <c r="E116" s="48">
        <v>165.37061</v>
      </c>
      <c r="F116" s="48">
        <v>0.30923</v>
      </c>
      <c r="G116" s="49">
        <f>F116/D116*100</f>
        <v>0.1267594779590261</v>
      </c>
      <c r="H116" s="49">
        <v>0</v>
      </c>
      <c r="I116" s="48">
        <f t="shared" si="5"/>
        <v>243.9502</v>
      </c>
      <c r="J116" s="48">
        <v>165.37061</v>
      </c>
      <c r="K116" s="48">
        <v>158.444</v>
      </c>
      <c r="L116" s="49">
        <f>K116/I116*100</f>
        <v>64.94932162383962</v>
      </c>
      <c r="M116" s="49">
        <v>0</v>
      </c>
      <c r="N116" s="50">
        <v>388.6767227</v>
      </c>
      <c r="O116" s="50">
        <v>284.5316240000001</v>
      </c>
      <c r="P116" s="50">
        <v>0.7770064</v>
      </c>
      <c r="Q116" s="50">
        <v>0.19991071104089042</v>
      </c>
      <c r="R116" s="50">
        <v>0</v>
      </c>
    </row>
    <row r="117" spans="1:18" ht="15.75" customHeight="1">
      <c r="A117" s="45" t="s">
        <v>277</v>
      </c>
      <c r="B117" s="66" t="s">
        <v>278</v>
      </c>
      <c r="C117" s="47" t="s">
        <v>279</v>
      </c>
      <c r="D117" s="48">
        <v>6758.56534</v>
      </c>
      <c r="E117" s="48">
        <v>5860.80368</v>
      </c>
      <c r="F117" s="48">
        <v>37.3693</v>
      </c>
      <c r="G117" s="49">
        <f>F117/D117*100</f>
        <v>0.5529176403582717</v>
      </c>
      <c r="H117" s="49">
        <f>G117</f>
        <v>0.5529176403582717</v>
      </c>
      <c r="I117" s="48">
        <f t="shared" si="5"/>
        <v>6758.56534</v>
      </c>
      <c r="J117" s="48">
        <v>5860.80368</v>
      </c>
      <c r="K117" s="48">
        <v>189.91134</v>
      </c>
      <c r="L117" s="49">
        <f>K117/I117*100</f>
        <v>2.809935695613176</v>
      </c>
      <c r="M117" s="49">
        <f>L117</f>
        <v>2.809935695613176</v>
      </c>
      <c r="N117" s="50">
        <v>6695.132947100001</v>
      </c>
      <c r="O117" s="50">
        <v>5928.668168491001</v>
      </c>
      <c r="P117" s="50">
        <v>216.0637143</v>
      </c>
      <c r="Q117" s="50">
        <v>3.227175860541919</v>
      </c>
      <c r="R117" s="50">
        <v>3.227175860541919</v>
      </c>
    </row>
    <row r="118" spans="1:18" ht="32.25" customHeight="1">
      <c r="A118" s="45" t="s">
        <v>280</v>
      </c>
      <c r="B118" s="66" t="s">
        <v>281</v>
      </c>
      <c r="C118" s="47" t="s">
        <v>282</v>
      </c>
      <c r="D118" s="48">
        <v>620.37413</v>
      </c>
      <c r="E118" s="48">
        <v>0</v>
      </c>
      <c r="F118" s="48">
        <v>0</v>
      </c>
      <c r="G118" s="49">
        <f>F118/D118*100</f>
        <v>0</v>
      </c>
      <c r="H118" s="49">
        <f>G118-(G118*33.99%)</f>
        <v>0</v>
      </c>
      <c r="I118" s="48">
        <f t="shared" si="5"/>
        <v>620.37413</v>
      </c>
      <c r="J118" s="48">
        <v>0</v>
      </c>
      <c r="K118" s="48">
        <v>0</v>
      </c>
      <c r="L118" s="49">
        <f>K118/I118*100</f>
        <v>0</v>
      </c>
      <c r="M118" s="49">
        <f>L118-(L118*33.99%)</f>
        <v>0</v>
      </c>
      <c r="N118" s="50">
        <v>620.37413</v>
      </c>
      <c r="O118" s="50">
        <v>0</v>
      </c>
      <c r="P118" s="50">
        <v>0</v>
      </c>
      <c r="Q118" s="50">
        <v>0</v>
      </c>
      <c r="R118" s="50">
        <v>0</v>
      </c>
    </row>
    <row r="119" spans="1:18" ht="31.5" customHeight="1">
      <c r="A119" s="45" t="s">
        <v>283</v>
      </c>
      <c r="B119" s="66" t="s">
        <v>284</v>
      </c>
      <c r="C119" s="47" t="s">
        <v>285</v>
      </c>
      <c r="D119" s="48">
        <v>3437.34717</v>
      </c>
      <c r="E119" s="48">
        <v>1088.06973</v>
      </c>
      <c r="F119" s="48">
        <v>174.62538</v>
      </c>
      <c r="G119" s="49">
        <f>F119/D119*100</f>
        <v>5.0802369200315605</v>
      </c>
      <c r="H119" s="49">
        <f>G119-(G119*33.99%)</f>
        <v>3.353464390912833</v>
      </c>
      <c r="I119" s="48">
        <f t="shared" si="5"/>
        <v>3437.34717</v>
      </c>
      <c r="J119" s="48">
        <v>1088.06973</v>
      </c>
      <c r="K119" s="48">
        <v>484.35183</v>
      </c>
      <c r="L119" s="49">
        <f>K119/I119*100</f>
        <v>14.09086152912509</v>
      </c>
      <c r="M119" s="49">
        <f>L119-(L119*33.99%)</f>
        <v>9.301377695375471</v>
      </c>
      <c r="N119" s="50">
        <v>3633.5193039</v>
      </c>
      <c r="O119" s="50">
        <v>1097.7599421799998</v>
      </c>
      <c r="P119" s="50">
        <v>940.3610990999999</v>
      </c>
      <c r="Q119" s="50">
        <v>25.880173475084423</v>
      </c>
      <c r="R119" s="50">
        <v>17.083502510903227</v>
      </c>
    </row>
    <row r="120" spans="1:18" ht="42.75" customHeight="1">
      <c r="A120" s="45" t="s">
        <v>286</v>
      </c>
      <c r="B120" s="107" t="s">
        <v>287</v>
      </c>
      <c r="C120" s="47" t="s">
        <v>288</v>
      </c>
      <c r="D120" s="48">
        <v>0</v>
      </c>
      <c r="E120" s="48">
        <v>0</v>
      </c>
      <c r="F120" s="48">
        <v>136.29992</v>
      </c>
      <c r="G120" s="49" t="e">
        <f>F120/D120*100</f>
        <v>#DIV/0!</v>
      </c>
      <c r="H120" s="49"/>
      <c r="I120" s="48">
        <f t="shared" si="5"/>
        <v>0</v>
      </c>
      <c r="J120" s="48">
        <v>0</v>
      </c>
      <c r="K120" s="48">
        <v>1101.10135</v>
      </c>
      <c r="L120" s="49" t="e">
        <f>K120/I120*100</f>
        <v>#DIV/0!</v>
      </c>
      <c r="M120" s="49"/>
      <c r="N120" s="50">
        <v>0</v>
      </c>
      <c r="O120" s="50">
        <v>0</v>
      </c>
      <c r="P120" s="50">
        <v>220.21835319999997</v>
      </c>
      <c r="Q120" s="50" t="e">
        <v>#DIV/0!</v>
      </c>
      <c r="R120" s="50"/>
    </row>
    <row r="121" spans="1:18" ht="36" customHeight="1">
      <c r="A121" s="45" t="s">
        <v>289</v>
      </c>
      <c r="B121" s="46" t="s">
        <v>243</v>
      </c>
      <c r="C121" s="47" t="s">
        <v>290</v>
      </c>
      <c r="D121" s="48">
        <v>0</v>
      </c>
      <c r="E121" s="48">
        <v>0</v>
      </c>
      <c r="F121" s="48">
        <v>0</v>
      </c>
      <c r="G121" s="49"/>
      <c r="H121" s="49">
        <v>0</v>
      </c>
      <c r="I121" s="48">
        <f t="shared" si="5"/>
        <v>0</v>
      </c>
      <c r="J121" s="48">
        <v>0</v>
      </c>
      <c r="K121" s="48">
        <v>0</v>
      </c>
      <c r="L121" s="49"/>
      <c r="M121" s="49">
        <v>0</v>
      </c>
      <c r="N121" s="50">
        <v>0</v>
      </c>
      <c r="O121" s="50">
        <v>0</v>
      </c>
      <c r="P121" s="50">
        <v>0</v>
      </c>
      <c r="Q121" s="50"/>
      <c r="R121" s="50">
        <v>0</v>
      </c>
    </row>
    <row r="122" spans="1:18" ht="15" customHeight="1">
      <c r="A122" s="45" t="s">
        <v>291</v>
      </c>
      <c r="B122" s="46" t="s">
        <v>292</v>
      </c>
      <c r="C122" s="47" t="s">
        <v>293</v>
      </c>
      <c r="D122" s="48">
        <v>0</v>
      </c>
      <c r="E122" s="48">
        <v>0</v>
      </c>
      <c r="F122" s="48">
        <v>0</v>
      </c>
      <c r="G122" s="49"/>
      <c r="H122" s="49">
        <v>0</v>
      </c>
      <c r="I122" s="48">
        <f t="shared" si="5"/>
        <v>0</v>
      </c>
      <c r="J122" s="48">
        <v>0</v>
      </c>
      <c r="K122" s="48">
        <v>0</v>
      </c>
      <c r="L122" s="49"/>
      <c r="M122" s="49">
        <v>0</v>
      </c>
      <c r="N122" s="50">
        <v>0</v>
      </c>
      <c r="O122" s="50">
        <v>0</v>
      </c>
      <c r="P122" s="50">
        <v>0</v>
      </c>
      <c r="Q122" s="50"/>
      <c r="R122" s="50">
        <v>0</v>
      </c>
    </row>
    <row r="123" spans="1:18" ht="16.5" customHeight="1">
      <c r="A123" s="52" t="s">
        <v>294</v>
      </c>
      <c r="B123" s="66" t="s">
        <v>295</v>
      </c>
      <c r="C123" s="47" t="s">
        <v>296</v>
      </c>
      <c r="D123" s="48">
        <v>0</v>
      </c>
      <c r="E123" s="48">
        <v>0</v>
      </c>
      <c r="F123" s="48">
        <v>0</v>
      </c>
      <c r="G123" s="49"/>
      <c r="H123" s="49">
        <v>0</v>
      </c>
      <c r="I123" s="48">
        <f t="shared" si="5"/>
        <v>0</v>
      </c>
      <c r="J123" s="48">
        <v>0</v>
      </c>
      <c r="K123" s="48">
        <v>0</v>
      </c>
      <c r="L123" s="49"/>
      <c r="M123" s="49">
        <v>0</v>
      </c>
      <c r="N123" s="50">
        <v>0</v>
      </c>
      <c r="O123" s="50">
        <v>0</v>
      </c>
      <c r="P123" s="50">
        <v>0</v>
      </c>
      <c r="Q123" s="50"/>
      <c r="R123" s="50">
        <v>0</v>
      </c>
    </row>
    <row r="124" spans="1:18" ht="28.5" customHeight="1" thickBot="1">
      <c r="A124" s="52" t="s">
        <v>297</v>
      </c>
      <c r="B124" s="71" t="s">
        <v>189</v>
      </c>
      <c r="C124" s="47" t="s">
        <v>298</v>
      </c>
      <c r="D124" s="48">
        <v>0</v>
      </c>
      <c r="E124" s="48">
        <v>0</v>
      </c>
      <c r="F124" s="48">
        <v>0</v>
      </c>
      <c r="G124" s="54"/>
      <c r="H124" s="54">
        <v>0</v>
      </c>
      <c r="I124" s="48">
        <f t="shared" si="5"/>
        <v>0</v>
      </c>
      <c r="J124" s="48">
        <v>0</v>
      </c>
      <c r="K124" s="48">
        <v>0</v>
      </c>
      <c r="L124" s="54"/>
      <c r="M124" s="54">
        <v>0</v>
      </c>
      <c r="N124" s="50">
        <v>0</v>
      </c>
      <c r="O124" s="50">
        <v>0</v>
      </c>
      <c r="P124" s="50">
        <v>0</v>
      </c>
      <c r="Q124" s="50"/>
      <c r="R124" s="50">
        <v>0</v>
      </c>
    </row>
    <row r="125" spans="1:18" ht="14.25" customHeight="1" thickBot="1">
      <c r="A125" s="55"/>
      <c r="B125" s="108" t="s">
        <v>299</v>
      </c>
      <c r="C125" s="57"/>
      <c r="D125" s="58">
        <f>SUM(D107:D124)</f>
        <v>26839.68293</v>
      </c>
      <c r="E125" s="58">
        <f>SUM(E107:E124)</f>
        <v>27767.90191</v>
      </c>
      <c r="F125" s="102">
        <f>SUM(F107:F124)</f>
        <v>751.00227</v>
      </c>
      <c r="G125" s="103">
        <f>F125/D125*100</f>
        <v>2.798104105621042</v>
      </c>
      <c r="H125" s="104">
        <f>G125-(G125*33.99%)</f>
        <v>1.8470285201204497</v>
      </c>
      <c r="I125" s="105">
        <f>SUM(I107:I124)</f>
        <v>26839.68293</v>
      </c>
      <c r="J125" s="58">
        <f>SUM(J107:J124)</f>
        <v>27767.90191</v>
      </c>
      <c r="K125" s="58">
        <f>SUM(K107:K124)</f>
        <v>3329.41004</v>
      </c>
      <c r="L125" s="103">
        <f>K125/I125*100</f>
        <v>12.404803919194437</v>
      </c>
      <c r="M125" s="104">
        <f>L125-(L125*33.99%)</f>
        <v>8.188411067060247</v>
      </c>
      <c r="N125" s="58">
        <v>28757.503021300003</v>
      </c>
      <c r="O125" s="58">
        <v>22599.037983493137</v>
      </c>
      <c r="P125" s="58">
        <v>3270.7521716</v>
      </c>
      <c r="Q125" s="60">
        <v>11.373561081354772</v>
      </c>
      <c r="R125" s="60">
        <v>7.507687669802285</v>
      </c>
    </row>
    <row r="126" spans="1:18" ht="15.75" thickBot="1">
      <c r="A126" s="109"/>
      <c r="B126" s="110"/>
      <c r="C126" s="111"/>
      <c r="D126" s="76"/>
      <c r="E126" s="76"/>
      <c r="F126" s="76"/>
      <c r="G126" s="76"/>
      <c r="H126" s="76"/>
      <c r="I126" s="112"/>
      <c r="J126" s="112"/>
      <c r="K126" s="76"/>
      <c r="L126" s="76"/>
      <c r="M126" s="76"/>
      <c r="N126" s="112"/>
      <c r="O126" s="112"/>
      <c r="P126" s="99"/>
      <c r="Q126" s="99"/>
      <c r="R126" s="99"/>
    </row>
    <row r="127" spans="1:18" ht="17.25" customHeight="1" thickBot="1">
      <c r="A127" s="55"/>
      <c r="B127" s="108" t="s">
        <v>300</v>
      </c>
      <c r="C127" s="57"/>
      <c r="D127" s="58">
        <f>D19+D26+D46+D70+D105+D125</f>
        <v>1247354.53879</v>
      </c>
      <c r="E127" s="58">
        <f>E19+E26+E46+E70+E105+E125</f>
        <v>2225998.95902</v>
      </c>
      <c r="F127" s="102">
        <f>F19+F26+F46+F70+F105+F125</f>
        <v>50603.49158</v>
      </c>
      <c r="G127" s="103">
        <f>F127/D127*100</f>
        <v>4.0568651499106325</v>
      </c>
      <c r="H127" s="104">
        <f>G127-(G127*33.99%)</f>
        <v>2.6779366854560083</v>
      </c>
      <c r="I127" s="105">
        <f>I19+I26+I46+I70+I105+I125</f>
        <v>1247354.53879</v>
      </c>
      <c r="J127" s="58">
        <f>J19+J26+J46+J70+J105+J125</f>
        <v>2225998.95902</v>
      </c>
      <c r="K127" s="58">
        <f>K19+K26+K46+K70+K105+K125</f>
        <v>200606.14928999997</v>
      </c>
      <c r="L127" s="103">
        <f>K127/I127*100</f>
        <v>16.082528507460164</v>
      </c>
      <c r="M127" s="104">
        <f>L127-(L127*33.99%)</f>
        <v>10.616077067774455</v>
      </c>
      <c r="N127" s="222">
        <v>1151721.6242652002</v>
      </c>
      <c r="O127" s="222">
        <v>1981301.454856659</v>
      </c>
      <c r="P127" s="222">
        <v>187563.0336247</v>
      </c>
      <c r="Q127" s="223">
        <v>16.285448642536814</v>
      </c>
      <c r="R127" s="196">
        <v>10.750024648938549</v>
      </c>
    </row>
    <row r="128" spans="4:18" ht="15">
      <c r="D128" s="113"/>
      <c r="E128" s="113"/>
      <c r="F128" s="113"/>
      <c r="G128" s="113"/>
      <c r="H128" s="113"/>
      <c r="L128" s="114"/>
      <c r="M128" s="114"/>
      <c r="Q128" s="115"/>
      <c r="R128" s="115"/>
    </row>
    <row r="129" spans="1:18" s="8" customFormat="1" ht="12.75">
      <c r="A129" s="116" t="s">
        <v>301</v>
      </c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7"/>
      <c r="N129" s="116"/>
      <c r="O129" s="116"/>
      <c r="P129" s="116"/>
      <c r="Q129" s="116"/>
      <c r="R129" s="7"/>
    </row>
    <row r="130" spans="1:18" s="8" customFormat="1" ht="21.75" customHeight="1">
      <c r="A130" s="240" t="s">
        <v>302</v>
      </c>
      <c r="B130" s="241"/>
      <c r="C130" s="241"/>
      <c r="D130" s="241"/>
      <c r="E130" s="241"/>
      <c r="F130" s="241"/>
      <c r="G130" s="241"/>
      <c r="H130" s="241"/>
      <c r="I130" s="241"/>
      <c r="J130" s="241"/>
      <c r="K130" s="241"/>
      <c r="L130" s="241"/>
      <c r="M130" s="241"/>
      <c r="N130" s="241"/>
      <c r="O130" s="241"/>
      <c r="P130" s="241"/>
      <c r="Q130" s="241"/>
      <c r="R130" s="241"/>
    </row>
    <row r="131" spans="1:18" s="8" customFormat="1" ht="12.75">
      <c r="A131" s="117"/>
      <c r="B131" s="117"/>
      <c r="C131" s="11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</row>
    <row r="132" spans="1:18" s="8" customFormat="1" ht="12.75">
      <c r="A132" s="117"/>
      <c r="B132" s="117"/>
      <c r="C132" s="11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1:18" s="8" customFormat="1" ht="12.75">
      <c r="A133" s="117"/>
      <c r="B133" s="117"/>
      <c r="C133" s="11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1:18" s="8" customFormat="1" ht="12.75">
      <c r="A134" s="117"/>
      <c r="B134" s="117"/>
      <c r="C134" s="11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118" t="s">
        <v>303</v>
      </c>
      <c r="Q134" s="7"/>
      <c r="R134" s="7"/>
    </row>
    <row r="135" spans="1:18" s="8" customFormat="1" ht="12.75">
      <c r="A135" s="117" t="s">
        <v>304</v>
      </c>
      <c r="B135" s="117"/>
      <c r="C135" s="11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118" t="s">
        <v>305</v>
      </c>
      <c r="Q135" s="7"/>
      <c r="R135" s="7"/>
    </row>
  </sheetData>
  <sheetProtection/>
  <mergeCells count="6">
    <mergeCell ref="A130:R130"/>
    <mergeCell ref="D9:H9"/>
    <mergeCell ref="I9:M9"/>
    <mergeCell ref="N9:R9"/>
    <mergeCell ref="I10:K10"/>
    <mergeCell ref="N10:P10"/>
  </mergeCells>
  <printOptions horizontalCentered="1"/>
  <pageMargins left="0.27" right="0.16" top="0.86" bottom="0.81" header="0.32" footer="0.35"/>
  <pageSetup horizontalDpi="600" verticalDpi="600" orientation="landscape" paperSize="9" scale="94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N35"/>
  <sheetViews>
    <sheetView tabSelected="1" zoomScalePageLayoutView="0" workbookViewId="0" topLeftCell="A1">
      <selection activeCell="F8" sqref="F8"/>
    </sheetView>
  </sheetViews>
  <sheetFormatPr defaultColWidth="10.140625" defaultRowHeight="14.25" customHeight="1"/>
  <cols>
    <col min="1" max="1" width="6.7109375" style="128" customWidth="1"/>
    <col min="2" max="2" width="27.421875" style="128" customWidth="1"/>
    <col min="3" max="3" width="9.7109375" style="129" customWidth="1"/>
    <col min="4" max="4" width="14.57421875" style="130" customWidth="1"/>
    <col min="5" max="5" width="10.140625" style="128" customWidth="1"/>
    <col min="6" max="6" width="7.00390625" style="128" customWidth="1"/>
    <col min="7" max="7" width="9.421875" style="128" customWidth="1"/>
    <col min="8" max="8" width="9.8515625" style="129" customWidth="1"/>
    <col min="9" max="9" width="10.8515625" style="129" customWidth="1"/>
    <col min="10" max="16384" width="10.140625" style="128" customWidth="1"/>
  </cols>
  <sheetData>
    <row r="1" spans="2:10" s="119" customFormat="1" ht="12.75">
      <c r="B1" s="120" t="s">
        <v>306</v>
      </c>
      <c r="C1" s="121"/>
      <c r="G1" s="122"/>
      <c r="J1" s="122"/>
    </row>
    <row r="2" spans="1:10" s="119" customFormat="1" ht="12.75">
      <c r="A2" s="119" t="s">
        <v>307</v>
      </c>
      <c r="E2" s="121"/>
      <c r="G2" s="122"/>
      <c r="J2" s="122"/>
    </row>
    <row r="3" spans="1:10" s="119" customFormat="1" ht="12.75">
      <c r="A3" s="123" t="s">
        <v>308</v>
      </c>
      <c r="B3" s="13"/>
      <c r="C3" s="5" t="s">
        <v>2</v>
      </c>
      <c r="D3" s="5"/>
      <c r="E3" s="5"/>
      <c r="F3" s="5"/>
      <c r="G3" s="124"/>
      <c r="J3" s="122"/>
    </row>
    <row r="4" spans="1:10" s="119" customFormat="1" ht="12.75">
      <c r="A4" s="123" t="s">
        <v>309</v>
      </c>
      <c r="B4" s="13"/>
      <c r="C4" s="13">
        <v>556</v>
      </c>
      <c r="D4" s="13"/>
      <c r="G4" s="122"/>
      <c r="J4" s="122"/>
    </row>
    <row r="5" spans="1:10" s="119" customFormat="1" ht="12.75">
      <c r="A5" s="123" t="s">
        <v>310</v>
      </c>
      <c r="B5" s="13"/>
      <c r="C5" s="13" t="s">
        <v>435</v>
      </c>
      <c r="D5" s="13"/>
      <c r="E5" s="13"/>
      <c r="F5" s="13"/>
      <c r="G5" s="125"/>
      <c r="J5" s="122"/>
    </row>
    <row r="6" spans="1:10" s="119" customFormat="1" ht="12.75">
      <c r="A6" s="123" t="s">
        <v>311</v>
      </c>
      <c r="B6" s="13"/>
      <c r="C6" s="13"/>
      <c r="D6" s="13"/>
      <c r="E6" s="13"/>
      <c r="F6" s="13"/>
      <c r="G6" s="125"/>
      <c r="J6" s="122"/>
    </row>
    <row r="7" spans="1:10" s="119" customFormat="1" ht="12.75">
      <c r="A7" s="230" t="s">
        <v>312</v>
      </c>
      <c r="B7" s="230"/>
      <c r="C7" s="13"/>
      <c r="D7" s="126"/>
      <c r="E7" s="126"/>
      <c r="F7" s="126"/>
      <c r="G7" s="127"/>
      <c r="J7" s="122"/>
    </row>
    <row r="8" spans="1:10" s="119" customFormat="1" ht="12.75">
      <c r="A8" s="230" t="s">
        <v>313</v>
      </c>
      <c r="B8" s="230"/>
      <c r="F8" s="13" t="s">
        <v>440</v>
      </c>
      <c r="G8" s="125"/>
      <c r="H8" s="13"/>
      <c r="J8" s="122"/>
    </row>
    <row r="9" ht="14.25" customHeight="1" thickBot="1">
      <c r="J9" s="131"/>
    </row>
    <row r="10" spans="1:10" ht="24.75" customHeight="1">
      <c r="A10" s="132" t="s">
        <v>314</v>
      </c>
      <c r="B10" s="133" t="s">
        <v>315</v>
      </c>
      <c r="C10" s="134" t="s">
        <v>316</v>
      </c>
      <c r="D10" s="135" t="s">
        <v>317</v>
      </c>
      <c r="E10" s="136" t="s">
        <v>318</v>
      </c>
      <c r="F10" s="133" t="s">
        <v>319</v>
      </c>
      <c r="G10" s="134" t="s">
        <v>320</v>
      </c>
      <c r="H10" s="134" t="s">
        <v>321</v>
      </c>
      <c r="I10" s="134" t="s">
        <v>318</v>
      </c>
      <c r="J10" s="137" t="s">
        <v>322</v>
      </c>
    </row>
    <row r="11" spans="1:10" ht="25.5" customHeight="1">
      <c r="A11" s="138"/>
      <c r="B11" s="139" t="s">
        <v>323</v>
      </c>
      <c r="C11" s="140" t="s">
        <v>324</v>
      </c>
      <c r="D11" s="141" t="s">
        <v>325</v>
      </c>
      <c r="E11" s="139" t="s">
        <v>326</v>
      </c>
      <c r="F11" s="139" t="s">
        <v>327</v>
      </c>
      <c r="G11" s="140" t="s">
        <v>328</v>
      </c>
      <c r="H11" s="140" t="s">
        <v>328</v>
      </c>
      <c r="I11" s="140" t="s">
        <v>329</v>
      </c>
      <c r="J11" s="142"/>
    </row>
    <row r="12" spans="1:10" ht="14.25" customHeight="1">
      <c r="A12" s="138"/>
      <c r="B12" s="143"/>
      <c r="C12" s="140"/>
      <c r="D12" s="141" t="s">
        <v>330</v>
      </c>
      <c r="E12" s="143"/>
      <c r="F12" s="143"/>
      <c r="G12" s="143"/>
      <c r="H12" s="140"/>
      <c r="I12" s="140" t="s">
        <v>328</v>
      </c>
      <c r="J12" s="142"/>
    </row>
    <row r="13" spans="1:10" ht="14.25" customHeight="1" thickBot="1">
      <c r="A13" s="144"/>
      <c r="B13" s="145"/>
      <c r="C13" s="146"/>
      <c r="D13" s="147" t="s">
        <v>331</v>
      </c>
      <c r="E13" s="145"/>
      <c r="F13" s="145"/>
      <c r="G13" s="145"/>
      <c r="H13" s="146"/>
      <c r="I13" s="146"/>
      <c r="J13" s="148"/>
    </row>
    <row r="14" spans="1:10" ht="14.25" customHeight="1">
      <c r="A14" s="149"/>
      <c r="B14" s="149"/>
      <c r="C14" s="150"/>
      <c r="D14" s="151"/>
      <c r="E14" s="149"/>
      <c r="F14" s="149"/>
      <c r="G14" s="149"/>
      <c r="H14" s="150"/>
      <c r="I14" s="150"/>
      <c r="J14" s="149"/>
    </row>
    <row r="15" spans="1:10" ht="14.25" customHeight="1">
      <c r="A15" s="143" t="s">
        <v>332</v>
      </c>
      <c r="B15" s="143" t="s">
        <v>333</v>
      </c>
      <c r="C15" s="152"/>
      <c r="D15" s="153"/>
      <c r="E15" s="154"/>
      <c r="F15" s="154"/>
      <c r="G15" s="154"/>
      <c r="H15" s="152"/>
      <c r="I15" s="152"/>
      <c r="J15" s="154"/>
    </row>
    <row r="16" spans="1:10" ht="14.25" customHeight="1">
      <c r="A16" s="143"/>
      <c r="B16" s="143"/>
      <c r="C16" s="152"/>
      <c r="D16" s="153"/>
      <c r="E16" s="154"/>
      <c r="F16" s="154"/>
      <c r="G16" s="154"/>
      <c r="H16" s="152"/>
      <c r="I16" s="152"/>
      <c r="J16" s="154"/>
    </row>
    <row r="17" spans="1:10" ht="14.25" customHeight="1">
      <c r="A17" s="115">
        <v>50616</v>
      </c>
      <c r="B17" s="115" t="s">
        <v>436</v>
      </c>
      <c r="C17" s="216" t="s">
        <v>142</v>
      </c>
      <c r="D17" s="194">
        <v>1006.41266</v>
      </c>
      <c r="E17" s="149" t="s">
        <v>437</v>
      </c>
      <c r="F17" s="155" t="s">
        <v>334</v>
      </c>
      <c r="G17" s="156" t="s">
        <v>438</v>
      </c>
      <c r="H17" s="193" t="s">
        <v>19</v>
      </c>
      <c r="I17" s="150" t="s">
        <v>439</v>
      </c>
      <c r="J17" s="149"/>
    </row>
    <row r="18" spans="1:10" ht="14.25" customHeight="1">
      <c r="A18" s="154"/>
      <c r="B18" s="154"/>
      <c r="C18" s="221"/>
      <c r="D18" s="153"/>
      <c r="E18" s="149"/>
      <c r="F18" s="149"/>
      <c r="G18" s="149"/>
      <c r="H18" s="150"/>
      <c r="I18" s="150"/>
      <c r="J18" s="149"/>
    </row>
    <row r="19" spans="1:10" ht="14.25" customHeight="1">
      <c r="A19" s="143" t="s">
        <v>337</v>
      </c>
      <c r="B19" s="143" t="s">
        <v>338</v>
      </c>
      <c r="C19" s="221"/>
      <c r="D19" s="153"/>
      <c r="E19" s="154"/>
      <c r="F19" s="154"/>
      <c r="G19" s="154"/>
      <c r="H19" s="152"/>
      <c r="I19" s="152"/>
      <c r="J19" s="154"/>
    </row>
    <row r="20" spans="1:14" ht="14.25" customHeight="1">
      <c r="A20" s="152">
        <v>50292</v>
      </c>
      <c r="B20" s="155" t="s">
        <v>339</v>
      </c>
      <c r="C20" s="152" t="s">
        <v>37</v>
      </c>
      <c r="D20" s="153">
        <v>159.12</v>
      </c>
      <c r="E20" s="155" t="s">
        <v>340</v>
      </c>
      <c r="F20" s="155" t="s">
        <v>334</v>
      </c>
      <c r="G20" s="156" t="s">
        <v>341</v>
      </c>
      <c r="H20" s="156" t="s">
        <v>421</v>
      </c>
      <c r="I20" s="155" t="s">
        <v>342</v>
      </c>
      <c r="J20" s="154"/>
      <c r="K20" s="158"/>
      <c r="L20" s="158"/>
      <c r="M20" s="158"/>
      <c r="N20" s="158"/>
    </row>
    <row r="21" spans="1:14" ht="27.75" customHeight="1">
      <c r="A21" s="152">
        <v>50413</v>
      </c>
      <c r="B21" s="156" t="s">
        <v>343</v>
      </c>
      <c r="C21" s="215" t="s">
        <v>166</v>
      </c>
      <c r="D21" s="153">
        <v>200</v>
      </c>
      <c r="E21" s="155" t="s">
        <v>344</v>
      </c>
      <c r="F21" s="155" t="s">
        <v>334</v>
      </c>
      <c r="G21" s="156" t="s">
        <v>345</v>
      </c>
      <c r="H21" s="156" t="s">
        <v>421</v>
      </c>
      <c r="I21" s="155" t="s">
        <v>426</v>
      </c>
      <c r="J21" s="154"/>
      <c r="K21" s="158"/>
      <c r="L21" s="158"/>
      <c r="M21" s="158"/>
      <c r="N21" s="158"/>
    </row>
    <row r="22" spans="1:10" ht="30.75" customHeight="1">
      <c r="A22" s="159">
        <v>50687</v>
      </c>
      <c r="B22" s="160" t="s">
        <v>346</v>
      </c>
      <c r="C22" s="152" t="s">
        <v>142</v>
      </c>
      <c r="D22" s="192">
        <v>20000.0798</v>
      </c>
      <c r="E22" s="155" t="s">
        <v>347</v>
      </c>
      <c r="F22" s="155" t="s">
        <v>334</v>
      </c>
      <c r="G22" s="156" t="s">
        <v>345</v>
      </c>
      <c r="H22" s="157" t="s">
        <v>336</v>
      </c>
      <c r="I22" s="152" t="s">
        <v>427</v>
      </c>
      <c r="J22" s="154"/>
    </row>
    <row r="23" spans="1:10" ht="14.25" customHeight="1">
      <c r="A23" s="189">
        <v>50647</v>
      </c>
      <c r="B23" s="217" t="s">
        <v>419</v>
      </c>
      <c r="C23" s="220" t="s">
        <v>178</v>
      </c>
      <c r="D23" s="194">
        <v>29702.54</v>
      </c>
      <c r="E23" s="195" t="s">
        <v>420</v>
      </c>
      <c r="F23" s="193" t="s">
        <v>334</v>
      </c>
      <c r="G23" s="193" t="s">
        <v>421</v>
      </c>
      <c r="H23" s="193" t="s">
        <v>335</v>
      </c>
      <c r="I23" s="193" t="s">
        <v>422</v>
      </c>
      <c r="J23" s="154"/>
    </row>
    <row r="24" spans="1:10" ht="14.25" customHeight="1">
      <c r="A24" s="190">
        <v>50685</v>
      </c>
      <c r="B24" s="218" t="s">
        <v>423</v>
      </c>
      <c r="C24" s="220" t="s">
        <v>178</v>
      </c>
      <c r="D24" s="194">
        <v>10000</v>
      </c>
      <c r="E24" s="195" t="s">
        <v>424</v>
      </c>
      <c r="F24" s="193" t="s">
        <v>334</v>
      </c>
      <c r="G24" s="193" t="s">
        <v>421</v>
      </c>
      <c r="H24" s="193" t="s">
        <v>335</v>
      </c>
      <c r="I24" s="193" t="s">
        <v>422</v>
      </c>
      <c r="J24" s="154"/>
    </row>
    <row r="25" spans="1:10" ht="15.75" customHeight="1">
      <c r="A25" s="190">
        <v>50698</v>
      </c>
      <c r="B25" s="218" t="s">
        <v>423</v>
      </c>
      <c r="C25" s="220" t="s">
        <v>178</v>
      </c>
      <c r="D25" s="194">
        <v>10202.1237</v>
      </c>
      <c r="E25" s="195" t="s">
        <v>425</v>
      </c>
      <c r="F25" s="193" t="s">
        <v>334</v>
      </c>
      <c r="G25" s="193" t="s">
        <v>421</v>
      </c>
      <c r="H25" s="193" t="s">
        <v>335</v>
      </c>
      <c r="I25" s="193" t="s">
        <v>422</v>
      </c>
      <c r="J25" s="154"/>
    </row>
    <row r="26" spans="1:10" ht="14.25" customHeight="1">
      <c r="A26" s="191">
        <v>50694</v>
      </c>
      <c r="B26" s="219" t="s">
        <v>428</v>
      </c>
      <c r="C26" s="220" t="s">
        <v>178</v>
      </c>
      <c r="D26" s="194">
        <v>20043.8415</v>
      </c>
      <c r="E26" s="149" t="s">
        <v>429</v>
      </c>
      <c r="F26" s="149" t="s">
        <v>430</v>
      </c>
      <c r="G26" s="156" t="s">
        <v>421</v>
      </c>
      <c r="H26" s="193" t="s">
        <v>335</v>
      </c>
      <c r="I26" s="150" t="s">
        <v>431</v>
      </c>
      <c r="J26" s="149"/>
    </row>
    <row r="27" spans="1:10" ht="14.25" customHeight="1">
      <c r="A27" s="115">
        <v>50616</v>
      </c>
      <c r="B27" s="115" t="s">
        <v>436</v>
      </c>
      <c r="C27" s="79" t="s">
        <v>142</v>
      </c>
      <c r="D27" s="194">
        <v>10064.1266</v>
      </c>
      <c r="E27" s="149" t="s">
        <v>437</v>
      </c>
      <c r="F27" s="155" t="s">
        <v>334</v>
      </c>
      <c r="G27" s="156" t="s">
        <v>438</v>
      </c>
      <c r="H27" s="193" t="s">
        <v>19</v>
      </c>
      <c r="I27" s="150" t="s">
        <v>439</v>
      </c>
      <c r="J27" s="149"/>
    </row>
    <row r="29" spans="1:14" ht="14.25" customHeight="1">
      <c r="A29" s="242" t="s">
        <v>301</v>
      </c>
      <c r="B29" s="242"/>
      <c r="C29" s="242"/>
      <c r="D29" s="242"/>
      <c r="E29" s="242"/>
      <c r="F29" s="242"/>
      <c r="G29" s="242"/>
      <c r="H29" s="242"/>
      <c r="I29" s="242"/>
      <c r="J29" s="242"/>
      <c r="K29" s="158"/>
      <c r="L29" s="158"/>
      <c r="M29" s="158"/>
      <c r="N29" s="158"/>
    </row>
    <row r="30" spans="1:14" ht="14.25" customHeight="1">
      <c r="A30" s="158" t="s">
        <v>348</v>
      </c>
      <c r="B30" s="158"/>
      <c r="C30" s="118"/>
      <c r="D30" s="161"/>
      <c r="E30" s="158"/>
      <c r="F30" s="158"/>
      <c r="G30" s="158"/>
      <c r="H30" s="118"/>
      <c r="I30" s="118"/>
      <c r="J30" s="158"/>
      <c r="K30" s="158"/>
      <c r="L30" s="158"/>
      <c r="M30" s="158"/>
      <c r="N30" s="158"/>
    </row>
    <row r="31" spans="1:14" ht="14.25" customHeight="1">
      <c r="A31" s="158" t="s">
        <v>349</v>
      </c>
      <c r="B31" s="158"/>
      <c r="C31" s="118"/>
      <c r="D31" s="161"/>
      <c r="E31" s="158"/>
      <c r="F31" s="158"/>
      <c r="G31" s="158"/>
      <c r="H31" s="118"/>
      <c r="I31" s="118"/>
      <c r="J31" s="158"/>
      <c r="K31" s="158"/>
      <c r="L31" s="158"/>
      <c r="M31" s="158"/>
      <c r="N31" s="158"/>
    </row>
    <row r="32" spans="1:14" ht="14.25" customHeight="1">
      <c r="A32" s="158"/>
      <c r="B32" s="158"/>
      <c r="C32" s="118"/>
      <c r="D32" s="161"/>
      <c r="E32" s="158"/>
      <c r="F32" s="158"/>
      <c r="G32" s="158"/>
      <c r="H32" s="118"/>
      <c r="I32" s="118"/>
      <c r="J32" s="158"/>
      <c r="K32" s="158"/>
      <c r="L32" s="158"/>
      <c r="M32" s="158"/>
      <c r="N32" s="158"/>
    </row>
    <row r="33" spans="1:10" s="119" customFormat="1" ht="12.75">
      <c r="A33" s="162" t="s">
        <v>350</v>
      </c>
      <c r="G33" s="122"/>
      <c r="H33" s="224" t="s">
        <v>351</v>
      </c>
      <c r="I33" s="224"/>
      <c r="J33" s="224"/>
    </row>
    <row r="34" spans="7:10" s="119" customFormat="1" ht="12.75">
      <c r="G34" s="122"/>
      <c r="H34" s="224" t="s">
        <v>352</v>
      </c>
      <c r="I34" s="224"/>
      <c r="J34" s="224"/>
    </row>
    <row r="35" spans="7:10" s="119" customFormat="1" ht="12.75">
      <c r="G35" s="122"/>
      <c r="H35" s="224" t="s">
        <v>353</v>
      </c>
      <c r="I35" s="224"/>
      <c r="J35" s="224"/>
    </row>
  </sheetData>
  <sheetProtection/>
  <mergeCells count="6">
    <mergeCell ref="H34:J34"/>
    <mergeCell ref="H35:J35"/>
    <mergeCell ref="A7:B7"/>
    <mergeCell ref="A8:B8"/>
    <mergeCell ref="A29:J29"/>
    <mergeCell ref="H33:J33"/>
  </mergeCells>
  <printOptions horizontalCentered="1"/>
  <pageMargins left="0.7480314960629921" right="0.7480314960629921" top="0.28" bottom="0.31496062992125984" header="0.17" footer="0.15748031496062992"/>
  <pageSetup horizontalDpi="300" verticalDpi="300" orientation="landscape" paperSize="9" scale="9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Wipro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11819</dc:creator>
  <cp:keywords/>
  <dc:description/>
  <cp:lastModifiedBy>70131</cp:lastModifiedBy>
  <dcterms:created xsi:type="dcterms:W3CDTF">2014-02-17T06:23:43Z</dcterms:created>
  <dcterms:modified xsi:type="dcterms:W3CDTF">2015-06-09T09:25:46Z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DISCLOSURES31032015.xls</vt:lpwstr>
  </property>
</Properties>
</file>